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drawings/drawing2.xml" ContentType="application/vnd.openxmlformats-officedocument.drawing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izonline-my.sharepoint.com/personal/massiel_de_giz_de/Documents/Dokumente/01 Componente 1/07 Monitoreos pda/"/>
    </mc:Choice>
  </mc:AlternateContent>
  <xr:revisionPtr revIDLastSave="1407" documentId="13_ncr:1_{4E73955F-DCBE-48A2-A307-A4B395CBBD5B}" xr6:coauthVersionLast="47" xr6:coauthVersionMax="47" xr10:uidLastSave="{E49B9F4B-AE27-49AD-A545-3733F33F438C}"/>
  <bookViews>
    <workbookView minimized="1" xWindow="375" yWindow="480" windowWidth="20355" windowHeight="10560" activeTab="1" xr2:uid="{F14F1E1A-DA85-4A8B-ABA0-63AE6F1D8B23}"/>
  </bookViews>
  <sheets>
    <sheet name="Resumen" sheetId="5" r:id="rId1"/>
    <sheet name="BD" sheetId="2" r:id="rId2"/>
    <sheet name="Propuesta individual" sheetId="1" r:id="rId3"/>
  </sheets>
  <definedNames>
    <definedName name="_xlnm._FilterDatabase" localSheetId="2" hidden="1">'Propuesta individual'!$B$6:$L$6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" l="1"/>
  <c r="C18" i="5" s="1"/>
  <c r="M16" i="2"/>
  <c r="C17" i="5" s="1"/>
  <c r="M15" i="2"/>
  <c r="C16" i="5" s="1"/>
  <c r="M14" i="2"/>
  <c r="C15" i="5" s="1"/>
  <c r="H15" i="2"/>
  <c r="H16" i="2"/>
  <c r="I16" i="2" s="1"/>
  <c r="H17" i="2"/>
  <c r="H18" i="2"/>
  <c r="I18" i="2" s="1"/>
  <c r="H19" i="2"/>
  <c r="H20" i="2"/>
  <c r="H21" i="2"/>
  <c r="I21" i="2" s="1"/>
  <c r="H22" i="2"/>
  <c r="I22" i="2" s="1"/>
  <c r="H23" i="2"/>
  <c r="I23" i="2" s="1"/>
  <c r="H24" i="2"/>
  <c r="I24" i="2" s="1"/>
  <c r="H25" i="2"/>
  <c r="I25" i="2" s="1"/>
  <c r="H26" i="2"/>
  <c r="I26" i="2" s="1"/>
  <c r="H27" i="2"/>
  <c r="H28" i="2"/>
  <c r="I28" i="2" s="1"/>
  <c r="H29" i="2"/>
  <c r="I29" i="2" s="1"/>
  <c r="H30" i="2"/>
  <c r="I30" i="2" s="1"/>
  <c r="H31" i="2"/>
  <c r="I31" i="2" s="1"/>
  <c r="H32" i="2"/>
  <c r="I32" i="2" s="1"/>
  <c r="H33" i="2"/>
  <c r="I33" i="2" s="1"/>
  <c r="H34" i="2"/>
  <c r="H35" i="2"/>
  <c r="H36" i="2"/>
  <c r="I36" i="2" s="1"/>
  <c r="H37" i="2"/>
  <c r="I37" i="2" s="1"/>
  <c r="H38" i="2"/>
  <c r="I38" i="2" s="1"/>
  <c r="H39" i="2"/>
  <c r="I39" i="2" s="1"/>
  <c r="H40" i="2"/>
  <c r="I40" i="2" s="1"/>
  <c r="H41" i="2"/>
  <c r="I41" i="2" s="1"/>
  <c r="H14" i="2"/>
  <c r="I14" i="2" s="1"/>
  <c r="F15" i="2"/>
  <c r="F16" i="2"/>
  <c r="G16" i="2" s="1"/>
  <c r="F17" i="2"/>
  <c r="G17" i="2" s="1"/>
  <c r="F18" i="2"/>
  <c r="G18" i="2" s="1"/>
  <c r="F19" i="2"/>
  <c r="G19" i="2" s="1"/>
  <c r="F20" i="2"/>
  <c r="G20" i="2" s="1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14" i="2"/>
  <c r="G14" i="2" s="1"/>
  <c r="D15" i="2"/>
  <c r="D16" i="2"/>
  <c r="D17" i="2"/>
  <c r="E17" i="2" s="1"/>
  <c r="D18" i="2"/>
  <c r="E18" i="2" s="1"/>
  <c r="D19" i="2"/>
  <c r="E19" i="2" s="1"/>
  <c r="D20" i="2"/>
  <c r="E20" i="2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14" i="2"/>
  <c r="E14" i="2" s="1"/>
  <c r="B15" i="2"/>
  <c r="C15" i="2" s="1"/>
  <c r="B16" i="2"/>
  <c r="C16" i="2" s="1"/>
  <c r="B17" i="2"/>
  <c r="C17" i="2" s="1"/>
  <c r="B18" i="2"/>
  <c r="C18" i="2" s="1"/>
  <c r="B19" i="2"/>
  <c r="C19" i="2" s="1"/>
  <c r="B20" i="2"/>
  <c r="C20" i="2" s="1"/>
  <c r="B21" i="2"/>
  <c r="C21" i="2" s="1"/>
  <c r="B22" i="2"/>
  <c r="C22" i="2" s="1"/>
  <c r="B23" i="2"/>
  <c r="C23" i="2" s="1"/>
  <c r="B24" i="2"/>
  <c r="C24" i="2" s="1"/>
  <c r="B25" i="2"/>
  <c r="C25" i="2" s="1"/>
  <c r="B26" i="2"/>
  <c r="C26" i="2" s="1"/>
  <c r="B27" i="2"/>
  <c r="C27" i="2" s="1"/>
  <c r="B28" i="2"/>
  <c r="C28" i="2" s="1"/>
  <c r="B29" i="2"/>
  <c r="C29" i="2" s="1"/>
  <c r="B30" i="2"/>
  <c r="C30" i="2" s="1"/>
  <c r="B31" i="2"/>
  <c r="C31" i="2" s="1"/>
  <c r="B32" i="2"/>
  <c r="C32" i="2" s="1"/>
  <c r="B33" i="2"/>
  <c r="C33" i="2" s="1"/>
  <c r="B34" i="2"/>
  <c r="C34" i="2" s="1"/>
  <c r="B35" i="2"/>
  <c r="C35" i="2" s="1"/>
  <c r="B36" i="2"/>
  <c r="C36" i="2" s="1"/>
  <c r="B37" i="2"/>
  <c r="B38" i="2"/>
  <c r="C38" i="2" s="1"/>
  <c r="B39" i="2"/>
  <c r="C39" i="2" s="1"/>
  <c r="B40" i="2"/>
  <c r="C40" i="2" s="1"/>
  <c r="B41" i="2"/>
  <c r="C41" i="2" s="1"/>
  <c r="B14" i="2"/>
  <c r="C14" i="2" s="1"/>
  <c r="I15" i="2"/>
  <c r="E16" i="2"/>
  <c r="I17" i="2"/>
  <c r="I19" i="2"/>
  <c r="I20" i="2"/>
  <c r="I27" i="2"/>
  <c r="I35" i="2"/>
  <c r="C37" i="2"/>
  <c r="G21" i="2" l="1"/>
  <c r="L21" i="2"/>
  <c r="G39" i="2"/>
  <c r="G31" i="2"/>
  <c r="E21" i="2"/>
  <c r="G29" i="2"/>
  <c r="G33" i="2"/>
  <c r="E23" i="2"/>
  <c r="C8" i="2"/>
  <c r="E25" i="2"/>
  <c r="G23" i="2"/>
  <c r="E38" i="2"/>
  <c r="E40" i="2"/>
  <c r="E28" i="2"/>
  <c r="G37" i="2"/>
  <c r="E26" i="2"/>
  <c r="E24" i="2"/>
  <c r="G25" i="2"/>
  <c r="G27" i="2"/>
  <c r="E27" i="2"/>
  <c r="G35" i="2"/>
  <c r="G32" i="2"/>
  <c r="G24" i="2"/>
  <c r="G40" i="2"/>
  <c r="G28" i="2"/>
  <c r="G38" i="2"/>
  <c r="G36" i="2"/>
  <c r="G34" i="2"/>
  <c r="G30" i="2"/>
  <c r="G22" i="2"/>
  <c r="G26" i="2"/>
  <c r="E36" i="2" l="1"/>
  <c r="E34" i="2"/>
  <c r="E30" i="2"/>
  <c r="E32" i="2"/>
  <c r="E37" i="2"/>
  <c r="E35" i="2"/>
  <c r="E41" i="2"/>
  <c r="E33" i="2"/>
  <c r="E31" i="2"/>
  <c r="E29" i="2"/>
  <c r="E39" i="2"/>
  <c r="B28" i="5" l="1"/>
  <c r="L14" i="2" l="1"/>
  <c r="B15" i="5" l="1"/>
  <c r="E22" i="2" l="1"/>
  <c r="E15" i="2"/>
  <c r="E8" i="2" s="1"/>
  <c r="L15" i="2" s="1"/>
  <c r="B16" i="5" l="1"/>
  <c r="G41" i="2"/>
  <c r="G15" i="2"/>
  <c r="G8" i="2"/>
  <c r="L16" i="2" s="1"/>
  <c r="B17" i="5" l="1"/>
  <c r="I34" i="2"/>
  <c r="I8" i="2" s="1"/>
  <c r="L17" i="2" s="1"/>
  <c r="L19" i="2" s="1"/>
  <c r="K27" i="2" s="1"/>
  <c r="L27" i="2" s="1"/>
  <c r="B18" i="5" l="1"/>
</calcChain>
</file>

<file path=xl/sharedStrings.xml><?xml version="1.0" encoding="utf-8"?>
<sst xmlns="http://schemas.openxmlformats.org/spreadsheetml/2006/main" count="71" uniqueCount="43">
  <si>
    <t>Avance</t>
  </si>
  <si>
    <t>Inversión</t>
  </si>
  <si>
    <t>Tipo de institución</t>
  </si>
  <si>
    <t>Finca</t>
  </si>
  <si>
    <t>Incompleta</t>
  </si>
  <si>
    <t>En proceso</t>
  </si>
  <si>
    <t>Completa</t>
  </si>
  <si>
    <t>Monto invertido</t>
  </si>
  <si>
    <t xml:space="preserve">Plan de acción por la Biodiversidad </t>
  </si>
  <si>
    <t>Status</t>
  </si>
  <si>
    <t>Nombre de la institución</t>
  </si>
  <si>
    <t>Asociación</t>
  </si>
  <si>
    <t>Cooperativa</t>
  </si>
  <si>
    <t>Resumen Global</t>
  </si>
  <si>
    <t>Avance actual: Alimenta el gráfico general</t>
  </si>
  <si>
    <t>Inversión total</t>
  </si>
  <si>
    <t>% actual</t>
  </si>
  <si>
    <t>%Faltante</t>
  </si>
  <si>
    <t>Medidas</t>
  </si>
  <si>
    <t>Contraseña: Individual</t>
  </si>
  <si>
    <t>Desplegables</t>
  </si>
  <si>
    <t>Valor de status</t>
  </si>
  <si>
    <t>Valor</t>
  </si>
  <si>
    <t>Porcentaje</t>
  </si>
  <si>
    <t>Valor status</t>
  </si>
  <si>
    <t>Avance actual total</t>
  </si>
  <si>
    <t>Resumen por monitoreo</t>
  </si>
  <si>
    <t>Responsable de monitoreo</t>
  </si>
  <si>
    <t>Tipo de BCA</t>
  </si>
  <si>
    <t>Gestión empresarial</t>
  </si>
  <si>
    <t>Producción</t>
  </si>
  <si>
    <t>Resultados esperados</t>
  </si>
  <si>
    <t>Septiembre 2023</t>
  </si>
  <si>
    <t>Septiembre 2024</t>
  </si>
  <si>
    <t>Marzo 2024</t>
  </si>
  <si>
    <t>Paisaje</t>
  </si>
  <si>
    <t>Marzo 2025</t>
  </si>
  <si>
    <t>Convoy</t>
  </si>
  <si>
    <t>Individual</t>
  </si>
  <si>
    <t>Convoy empresarial</t>
  </si>
  <si>
    <r>
      <t xml:space="preserve">La finca </t>
    </r>
    <r>
      <rPr>
        <b/>
        <sz val="16"/>
        <color theme="1" tint="0.499984740745262"/>
        <rFont val="Arial Nova"/>
        <family val="2"/>
      </rPr>
      <t>(Nombre de la empresa)</t>
    </r>
    <r>
      <rPr>
        <sz val="16"/>
        <color theme="1" tint="0.499984740745262"/>
        <rFont val="Arial Nova"/>
        <family val="2"/>
      </rPr>
      <t xml:space="preserve"> se comprometió en el año </t>
    </r>
    <r>
      <rPr>
        <b/>
        <sz val="16"/>
        <color theme="1" tint="0.499984740745262"/>
        <rFont val="Arial Nova"/>
        <family val="2"/>
      </rPr>
      <t>XX</t>
    </r>
    <r>
      <rPr>
        <sz val="16"/>
        <color theme="1" tint="0.499984740745262"/>
        <rFont val="Arial Nova"/>
        <family val="2"/>
      </rPr>
      <t xml:space="preserve"> con la implementación de </t>
    </r>
    <r>
      <rPr>
        <b/>
        <sz val="16"/>
        <color theme="1" tint="0.499984740745262"/>
        <rFont val="Arial Nova"/>
        <family val="2"/>
      </rPr>
      <t>XX</t>
    </r>
    <r>
      <rPr>
        <sz val="16"/>
        <color theme="1" tint="0.499984740745262"/>
        <rFont val="Arial Nova"/>
        <family val="2"/>
      </rPr>
      <t xml:space="preserve"> medidas a favor de la biodiversidad, a raiz de la aplicación de la herramienta Biodiversity Check Agícola del programa Del campo al Plato. Estos son los resultados actuales de sus esfuerzos</t>
    </r>
  </si>
  <si>
    <t>Alimenta el gráfico de avance por monitoreo</t>
  </si>
  <si>
    <t>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</si>
</sst>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[$$-1C0A]* #,##0_);_([$$-1C0A]* \(#,##0\);_([$$-1C0A]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 tint="0.499984740745262"/>
      <name val="Arial Nova"/>
      <family val="2"/>
    </font>
    <font>
      <b/>
      <sz val="12"/>
      <color theme="1" tint="0.499984740745262"/>
      <name val="Arial Nova"/>
      <family val="2"/>
    </font>
    <font>
      <sz val="12"/>
      <color theme="1" tint="0.499984740745262"/>
      <name val="Arial Nova"/>
      <family val="2"/>
    </font>
    <font>
      <b/>
      <sz val="14"/>
      <color theme="1" tint="0.499984740745262"/>
      <name val="Arial Nova"/>
      <family val="2"/>
    </font>
    <font>
      <b/>
      <sz val="72"/>
      <color theme="1" tint="0.499984740745262"/>
      <name val="Arial Nova"/>
      <family val="2"/>
    </font>
    <font>
      <b/>
      <sz val="48"/>
      <color theme="1" tint="0.499984740745262"/>
      <name val="Arial Nova"/>
      <family val="2"/>
    </font>
    <font>
      <sz val="20"/>
      <color theme="1"/>
      <name val="Calibri"/>
      <family val="2"/>
      <scheme val="minor"/>
    </font>
    <font>
      <b/>
      <sz val="36"/>
      <color theme="1" tint="0.499984740745262"/>
      <name val="Arial Nova"/>
      <family val="2"/>
    </font>
    <font>
      <sz val="16"/>
      <color theme="1" tint="0.499984740745262"/>
      <name val="Arial Nova"/>
      <family val="2"/>
    </font>
    <font>
      <sz val="14"/>
      <color theme="1"/>
      <name val="Arial Nova"/>
      <family val="2"/>
    </font>
    <font>
      <b/>
      <sz val="14"/>
      <color theme="6" tint="-0.249977111117893"/>
      <name val="Arial Nova"/>
      <family val="2"/>
    </font>
    <font>
      <sz val="14"/>
      <color theme="6" tint="-0.249977111117893"/>
      <name val="Arial Nov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 tint="0.499984740745262"/>
      <name val="Arial Nova"/>
      <family val="2"/>
    </font>
    <font>
      <b/>
      <sz val="24"/>
      <color theme="1" tint="0.499984740745262"/>
      <name val="Arial Nova"/>
      <family val="2"/>
    </font>
    <font>
      <b/>
      <sz val="26"/>
      <color theme="0"/>
      <name val="Arial Nova"/>
      <family val="2"/>
    </font>
    <font>
      <b/>
      <sz val="14"/>
      <color theme="1"/>
      <name val="Arial Nova"/>
      <family val="2"/>
    </font>
  </fonts>
  <fills count="1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D58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4F0A6"/>
        <bgColor indexed="64"/>
      </patternFill>
    </fill>
    <fill>
      <patternFill patternType="solid">
        <fgColor rgb="FF70EA84"/>
        <bgColor indexed="64"/>
      </patternFill>
    </fill>
    <fill>
      <patternFill patternType="solid">
        <fgColor rgb="FF25D98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2CD448"/>
        <bgColor indexed="64"/>
      </patternFill>
    </fill>
  </fills>
  <borders count="51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thin">
        <color theme="1" tint="0.499984740745262"/>
      </bottom>
      <diagonal/>
    </border>
    <border>
      <left style="medium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medium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5" borderId="0" xfId="0" applyFill="1"/>
    <xf numFmtId="0" fontId="2" fillId="5" borderId="0" xfId="0" applyFont="1" applyFill="1"/>
    <xf numFmtId="44" fontId="0" fillId="5" borderId="0" xfId="0" applyNumberFormat="1" applyFill="1"/>
    <xf numFmtId="1" fontId="6" fillId="5" borderId="0" xfId="1" applyNumberFormat="1" applyFont="1" applyFill="1" applyAlignment="1">
      <alignment vertical="center"/>
    </xf>
    <xf numFmtId="0" fontId="8" fillId="5" borderId="0" xfId="0" applyFont="1" applyFill="1" applyAlignment="1">
      <alignment vertical="center"/>
    </xf>
    <xf numFmtId="0" fontId="0" fillId="6" borderId="0" xfId="0" applyFill="1"/>
    <xf numFmtId="0" fontId="11" fillId="0" borderId="0" xfId="0" applyFont="1"/>
    <xf numFmtId="0" fontId="9" fillId="5" borderId="0" xfId="0" applyFont="1" applyFill="1" applyAlignment="1">
      <alignment vertical="center"/>
    </xf>
    <xf numFmtId="0" fontId="10" fillId="0" borderId="0" xfId="0" applyFont="1" applyAlignment="1">
      <alignment vertical="center" wrapText="1"/>
    </xf>
    <xf numFmtId="0" fontId="15" fillId="0" borderId="11" xfId="0" applyFont="1" applyBorder="1"/>
    <xf numFmtId="0" fontId="0" fillId="0" borderId="11" xfId="0" applyBorder="1"/>
    <xf numFmtId="0" fontId="15" fillId="0" borderId="12" xfId="0" applyFont="1" applyBorder="1"/>
    <xf numFmtId="0" fontId="0" fillId="0" borderId="12" xfId="0" applyBorder="1"/>
    <xf numFmtId="0" fontId="14" fillId="3" borderId="14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6" fillId="0" borderId="0" xfId="0" applyFont="1"/>
    <xf numFmtId="9" fontId="0" fillId="0" borderId="14" xfId="2" applyFont="1" applyBorder="1"/>
    <xf numFmtId="0" fontId="14" fillId="7" borderId="11" xfId="0" applyFont="1" applyFill="1" applyBorder="1" applyAlignment="1">
      <alignment horizontal="center"/>
    </xf>
    <xf numFmtId="0" fontId="14" fillId="7" borderId="16" xfId="0" applyFont="1" applyFill="1" applyBorder="1" applyAlignment="1">
      <alignment horizontal="center"/>
    </xf>
    <xf numFmtId="0" fontId="14" fillId="4" borderId="19" xfId="0" applyFont="1" applyFill="1" applyBorder="1" applyAlignment="1">
      <alignment horizontal="center"/>
    </xf>
    <xf numFmtId="0" fontId="14" fillId="2" borderId="11" xfId="0" applyFont="1" applyFill="1" applyBorder="1" applyAlignment="1">
      <alignment horizontal="center"/>
    </xf>
    <xf numFmtId="0" fontId="14" fillId="2" borderId="16" xfId="0" applyFont="1" applyFill="1" applyBorder="1" applyAlignment="1">
      <alignment horizontal="center"/>
    </xf>
    <xf numFmtId="9" fontId="14" fillId="0" borderId="9" xfId="2" applyFont="1" applyBorder="1" applyAlignment="1">
      <alignment horizontal="center" vertical="center"/>
    </xf>
    <xf numFmtId="0" fontId="14" fillId="2" borderId="17" xfId="0" applyFont="1" applyFill="1" applyBorder="1" applyAlignment="1">
      <alignment horizontal="center"/>
    </xf>
    <xf numFmtId="0" fontId="14" fillId="7" borderId="19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 wrapText="1"/>
    </xf>
    <xf numFmtId="9" fontId="14" fillId="8" borderId="11" xfId="2" applyFont="1" applyFill="1" applyBorder="1" applyAlignment="1">
      <alignment horizontal="center"/>
    </xf>
    <xf numFmtId="44" fontId="14" fillId="8" borderId="11" xfId="0" applyNumberFormat="1" applyFont="1" applyFill="1" applyBorder="1"/>
    <xf numFmtId="9" fontId="0" fillId="0" borderId="15" xfId="0" applyNumberFormat="1" applyBorder="1"/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17" fontId="0" fillId="0" borderId="23" xfId="0" applyNumberFormat="1" applyBorder="1"/>
    <xf numFmtId="17" fontId="0" fillId="0" borderId="14" xfId="0" applyNumberFormat="1" applyBorder="1"/>
    <xf numFmtId="2" fontId="0" fillId="5" borderId="11" xfId="2" applyNumberFormat="1" applyFont="1" applyFill="1" applyBorder="1"/>
    <xf numFmtId="0" fontId="5" fillId="10" borderId="1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5" fillId="5" borderId="0" xfId="0" applyFont="1" applyFill="1" applyAlignment="1">
      <alignment horizontal="center" vertical="center"/>
    </xf>
    <xf numFmtId="0" fontId="11" fillId="5" borderId="0" xfId="0" applyFont="1" applyFill="1"/>
    <xf numFmtId="0" fontId="18" fillId="5" borderId="0" xfId="0" applyFont="1" applyFill="1" applyAlignment="1">
      <alignment vertical="center"/>
    </xf>
    <xf numFmtId="17" fontId="14" fillId="0" borderId="0" xfId="0" applyNumberFormat="1" applyFont="1" applyAlignment="1">
      <alignment horizontal="center" vertical="center" wrapText="1"/>
    </xf>
    <xf numFmtId="17" fontId="14" fillId="0" borderId="20" xfId="0" applyNumberFormat="1" applyFont="1" applyBorder="1" applyAlignment="1">
      <alignment vertical="center" wrapText="1"/>
    </xf>
    <xf numFmtId="17" fontId="14" fillId="0" borderId="21" xfId="0" applyNumberFormat="1" applyFont="1" applyBorder="1" applyAlignment="1">
      <alignment vertical="center" wrapText="1"/>
    </xf>
    <xf numFmtId="0" fontId="12" fillId="13" borderId="2" xfId="0" applyFont="1" applyFill="1" applyBorder="1" applyAlignment="1">
      <alignment horizontal="center" vertical="center"/>
    </xf>
    <xf numFmtId="0" fontId="12" fillId="14" borderId="2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center" wrapText="1"/>
    </xf>
    <xf numFmtId="49" fontId="3" fillId="13" borderId="3" xfId="0" applyNumberFormat="1" applyFont="1" applyFill="1" applyBorder="1" applyAlignment="1">
      <alignment horizontal="right" vertical="center"/>
    </xf>
    <xf numFmtId="9" fontId="4" fillId="13" borderId="22" xfId="2" applyFont="1" applyFill="1" applyBorder="1" applyAlignment="1">
      <alignment horizontal="center" vertical="center"/>
    </xf>
    <xf numFmtId="164" fontId="4" fillId="13" borderId="10" xfId="1" applyNumberFormat="1" applyFont="1" applyFill="1" applyBorder="1" applyAlignment="1">
      <alignment horizontal="center" vertical="center"/>
    </xf>
    <xf numFmtId="49" fontId="3" fillId="14" borderId="4" xfId="0" applyNumberFormat="1" applyFont="1" applyFill="1" applyBorder="1" applyAlignment="1">
      <alignment horizontal="right" vertical="center"/>
    </xf>
    <xf numFmtId="9" fontId="4" fillId="14" borderId="0" xfId="2" applyFont="1" applyFill="1" applyBorder="1" applyAlignment="1">
      <alignment horizontal="center" vertical="center"/>
    </xf>
    <xf numFmtId="164" fontId="4" fillId="14" borderId="5" xfId="1" applyNumberFormat="1" applyFont="1" applyFill="1" applyBorder="1" applyAlignment="1">
      <alignment horizontal="center" vertical="center"/>
    </xf>
    <xf numFmtId="49" fontId="3" fillId="13" borderId="4" xfId="0" applyNumberFormat="1" applyFont="1" applyFill="1" applyBorder="1" applyAlignment="1">
      <alignment horizontal="right" vertical="center"/>
    </xf>
    <xf numFmtId="9" fontId="4" fillId="13" borderId="0" xfId="2" applyFont="1" applyFill="1" applyBorder="1" applyAlignment="1">
      <alignment horizontal="center" vertical="center"/>
    </xf>
    <xf numFmtId="164" fontId="4" fillId="13" borderId="5" xfId="1" applyNumberFormat="1" applyFont="1" applyFill="1" applyBorder="1" applyAlignment="1">
      <alignment horizontal="center" vertical="center"/>
    </xf>
    <xf numFmtId="49" fontId="3" fillId="14" borderId="6" xfId="0" applyNumberFormat="1" applyFont="1" applyFill="1" applyBorder="1" applyAlignment="1">
      <alignment horizontal="right" vertical="center"/>
    </xf>
    <xf numFmtId="9" fontId="4" fillId="14" borderId="7" xfId="2" applyFont="1" applyFill="1" applyBorder="1" applyAlignment="1">
      <alignment horizontal="center" vertical="center"/>
    </xf>
    <xf numFmtId="164" fontId="4" fillId="14" borderId="8" xfId="1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7" fillId="0" borderId="27" xfId="0" applyFont="1" applyBorder="1" applyAlignment="1">
      <alignment vertical="center" wrapText="1"/>
    </xf>
    <xf numFmtId="0" fontId="12" fillId="14" borderId="31" xfId="0" applyFont="1" applyFill="1" applyBorder="1" applyAlignment="1">
      <alignment horizontal="center" vertical="center"/>
    </xf>
    <xf numFmtId="0" fontId="12" fillId="14" borderId="32" xfId="0" applyFont="1" applyFill="1" applyBorder="1" applyAlignment="1">
      <alignment horizontal="center" vertical="center"/>
    </xf>
    <xf numFmtId="0" fontId="12" fillId="14" borderId="34" xfId="0" applyFont="1" applyFill="1" applyBorder="1" applyAlignment="1">
      <alignment horizontal="center" vertical="center"/>
    </xf>
    <xf numFmtId="0" fontId="12" fillId="13" borderId="31" xfId="0" applyFont="1" applyFill="1" applyBorder="1" applyAlignment="1">
      <alignment horizontal="center" vertical="center"/>
    </xf>
    <xf numFmtId="0" fontId="12" fillId="13" borderId="32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14" fillId="8" borderId="11" xfId="0" applyFont="1" applyFill="1" applyBorder="1"/>
    <xf numFmtId="9" fontId="0" fillId="0" borderId="11" xfId="2" applyFont="1" applyBorder="1"/>
    <xf numFmtId="9" fontId="0" fillId="0" borderId="18" xfId="0" applyNumberFormat="1" applyBorder="1"/>
    <xf numFmtId="9" fontId="0" fillId="0" borderId="0" xfId="0" applyNumberFormat="1"/>
    <xf numFmtId="0" fontId="14" fillId="8" borderId="13" xfId="0" applyFont="1" applyFill="1" applyBorder="1"/>
    <xf numFmtId="0" fontId="14" fillId="8" borderId="37" xfId="0" applyFont="1" applyFill="1" applyBorder="1"/>
    <xf numFmtId="9" fontId="0" fillId="0" borderId="16" xfId="2" applyFont="1" applyBorder="1" applyAlignment="1">
      <alignment horizontal="center"/>
    </xf>
    <xf numFmtId="9" fontId="0" fillId="0" borderId="38" xfId="2" applyFont="1" applyBorder="1" applyAlignment="1">
      <alignment horizontal="center"/>
    </xf>
    <xf numFmtId="44" fontId="0" fillId="0" borderId="11" xfId="1" applyFont="1" applyBorder="1"/>
    <xf numFmtId="164" fontId="13" fillId="5" borderId="39" xfId="1" applyNumberFormat="1" applyFont="1" applyFill="1" applyBorder="1" applyAlignment="1">
      <alignment horizontal="center" vertical="center"/>
    </xf>
    <xf numFmtId="0" fontId="13" fillId="5" borderId="40" xfId="0" applyFont="1" applyFill="1" applyBorder="1" applyAlignment="1">
      <alignment horizontal="left" vertical="center" wrapText="1"/>
    </xf>
    <xf numFmtId="164" fontId="13" fillId="5" borderId="41" xfId="1" applyNumberFormat="1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left" vertical="center" wrapText="1"/>
    </xf>
    <xf numFmtId="0" fontId="13" fillId="5" borderId="44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0" fontId="13" fillId="5" borderId="46" xfId="0" applyFont="1" applyFill="1" applyBorder="1" applyAlignment="1">
      <alignment horizontal="center" vertical="center"/>
    </xf>
    <xf numFmtId="0" fontId="13" fillId="5" borderId="47" xfId="0" applyFont="1" applyFill="1" applyBorder="1" applyAlignment="1">
      <alignment horizontal="center" vertical="center"/>
    </xf>
    <xf numFmtId="0" fontId="13" fillId="5" borderId="48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left" vertical="center" wrapText="1"/>
    </xf>
    <xf numFmtId="0" fontId="19" fillId="15" borderId="0" xfId="0" applyFont="1" applyFill="1" applyAlignment="1">
      <alignment horizontal="center"/>
    </xf>
    <xf numFmtId="165" fontId="7" fillId="5" borderId="0" xfId="1" applyNumberFormat="1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3" borderId="4" xfId="0" applyFont="1" applyFill="1" applyBorder="1" applyAlignment="1">
      <alignment horizontal="center"/>
    </xf>
    <xf numFmtId="0" fontId="14" fillId="3" borderId="0" xfId="0" applyFont="1" applyFill="1" applyAlignment="1">
      <alignment horizontal="center"/>
    </xf>
    <xf numFmtId="17" fontId="14" fillId="11" borderId="26" xfId="0" applyNumberFormat="1" applyFont="1" applyFill="1" applyBorder="1" applyAlignment="1">
      <alignment horizontal="center"/>
    </xf>
    <xf numFmtId="17" fontId="14" fillId="2" borderId="26" xfId="0" applyNumberFormat="1" applyFont="1" applyFill="1" applyBorder="1" applyAlignment="1">
      <alignment horizontal="center"/>
    </xf>
    <xf numFmtId="0" fontId="14" fillId="2" borderId="26" xfId="0" applyFont="1" applyFill="1" applyBorder="1" applyAlignment="1">
      <alignment horizontal="center"/>
    </xf>
    <xf numFmtId="17" fontId="14" fillId="4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17" fontId="14" fillId="7" borderId="26" xfId="0" applyNumberFormat="1" applyFont="1" applyFill="1" applyBorder="1" applyAlignment="1">
      <alignment horizontal="center"/>
    </xf>
    <xf numFmtId="0" fontId="14" fillId="7" borderId="26" xfId="0" applyFont="1" applyFill="1" applyBorder="1" applyAlignment="1">
      <alignment horizontal="center"/>
    </xf>
    <xf numFmtId="0" fontId="20" fillId="16" borderId="5" xfId="0" applyFont="1" applyFill="1" applyBorder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0" fontId="20" fillId="13" borderId="5" xfId="0" applyFont="1" applyFill="1" applyBorder="1" applyAlignment="1">
      <alignment horizontal="center" vertical="center" wrapText="1"/>
    </xf>
    <xf numFmtId="0" fontId="20" fillId="15" borderId="5" xfId="0" applyFont="1" applyFill="1" applyBorder="1" applyAlignment="1">
      <alignment horizontal="center" vertical="center" wrapText="1"/>
    </xf>
    <xf numFmtId="0" fontId="20" fillId="13" borderId="5" xfId="0" applyFont="1" applyFill="1" applyBorder="1" applyAlignment="1">
      <alignment horizontal="center" vertical="center"/>
    </xf>
    <xf numFmtId="49" fontId="12" fillId="13" borderId="28" xfId="0" applyNumberFormat="1" applyFont="1" applyFill="1" applyBorder="1" applyAlignment="1">
      <alignment horizontal="center" vertical="center"/>
    </xf>
    <xf numFmtId="49" fontId="12" fillId="13" borderId="29" xfId="0" applyNumberFormat="1" applyFont="1" applyFill="1" applyBorder="1" applyAlignment="1">
      <alignment horizontal="center" vertical="center"/>
    </xf>
    <xf numFmtId="49" fontId="12" fillId="13" borderId="30" xfId="0" applyNumberFormat="1" applyFont="1" applyFill="1" applyBorder="1" applyAlignment="1">
      <alignment horizontal="center" vertical="center"/>
    </xf>
    <xf numFmtId="49" fontId="12" fillId="14" borderId="28" xfId="0" applyNumberFormat="1" applyFont="1" applyFill="1" applyBorder="1" applyAlignment="1">
      <alignment horizontal="center" vertical="center"/>
    </xf>
    <xf numFmtId="49" fontId="12" fillId="14" borderId="29" xfId="0" applyNumberFormat="1" applyFont="1" applyFill="1" applyBorder="1" applyAlignment="1">
      <alignment horizontal="center" vertical="center"/>
    </xf>
    <xf numFmtId="49" fontId="12" fillId="14" borderId="33" xfId="0" applyNumberFormat="1" applyFont="1" applyFill="1" applyBorder="1" applyAlignment="1">
      <alignment horizontal="center" vertical="center"/>
    </xf>
    <xf numFmtId="49" fontId="12" fillId="14" borderId="30" xfId="0" applyNumberFormat="1" applyFont="1" applyFill="1" applyBorder="1" applyAlignment="1">
      <alignment horizontal="center" vertical="center"/>
    </xf>
    <xf numFmtId="0" fontId="12" fillId="12" borderId="7" xfId="0" applyFont="1" applyFill="1" applyBorder="1" applyAlignment="1">
      <alignment horizontal="center" vertical="center"/>
    </xf>
    <xf numFmtId="0" fontId="14" fillId="9" borderId="0" xfId="0" applyFont="1" applyFill="1" applyAlignment="1">
      <alignment horizontal="center" wrapText="1"/>
    </xf>
    <xf numFmtId="0" fontId="14" fillId="9" borderId="49" xfId="0" applyFont="1" applyFill="1" applyBorder="1" applyAlignment="1">
      <alignment horizontal="center" wrapText="1"/>
    </xf>
    <xf numFmtId="0" fontId="14" fillId="9" borderId="50" xfId="0" applyFont="1" applyFill="1" applyBorder="1" applyAlignment="1">
      <alignment horizontal="center" wrapText="1"/>
    </xf>
  </cellXfs>
  <cellStyles count="3">
    <cellStyle name="Moneda" xfId="1" builtinId="4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2CD448"/>
      <color rgb="FF70EA84"/>
      <color rgb="FF25D983"/>
      <color rgb="FFD0FAF8"/>
      <color rgb="FFF4F0A6"/>
      <color rgb="FF9BFFCD"/>
      <color rgb="FF1FD5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BD!$K$26</c:f>
              <c:strCache>
                <c:ptCount val="1"/>
                <c:pt idx="0">
                  <c:v>% actual</c:v>
                </c:pt>
              </c:strCache>
            </c:strRef>
          </c:tx>
          <c:spPr>
            <a:solidFill>
              <a:srgbClr val="1FD583"/>
            </a:soli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explosion val="24"/>
          <c:dPt>
            <c:idx val="0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1B1-4EC4-A09D-BAFB23225816}"/>
              </c:ext>
            </c:extLst>
          </c:dPt>
          <c:dPt>
            <c:idx val="1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1B1-4EC4-A09D-BAFB23225816}"/>
              </c:ext>
            </c:extLst>
          </c:dPt>
          <c:dPt>
            <c:idx val="2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1B1-4EC4-A09D-BAFB23225816}"/>
              </c:ext>
            </c:extLst>
          </c:dPt>
          <c:dPt>
            <c:idx val="3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1B1-4EC4-A09D-BAFB23225816}"/>
              </c:ext>
            </c:extLst>
          </c:dPt>
          <c:dPt>
            <c:idx val="4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1B1-4EC4-A09D-BAFB23225816}"/>
              </c:ext>
            </c:extLst>
          </c:dPt>
          <c:dPt>
            <c:idx val="5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1B1-4EC4-A09D-BAFB23225816}"/>
              </c:ext>
            </c:extLst>
          </c:dPt>
          <c:dPt>
            <c:idx val="6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1B1-4EC4-A09D-BAFB23225816}"/>
              </c:ext>
            </c:extLst>
          </c:dPt>
          <c:dPt>
            <c:idx val="7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1B1-4EC4-A09D-BAFB23225816}"/>
              </c:ext>
            </c:extLst>
          </c:dPt>
          <c:dPt>
            <c:idx val="8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1B1-4EC4-A09D-BAFB23225816}"/>
              </c:ext>
            </c:extLst>
          </c:dPt>
          <c:dPt>
            <c:idx val="9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1B1-4EC4-A09D-BAFB23225816}"/>
              </c:ext>
            </c:extLst>
          </c:dPt>
          <c:dPt>
            <c:idx val="10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1B1-4EC4-A09D-BAFB23225816}"/>
              </c:ext>
            </c:extLst>
          </c:dPt>
          <c:dPt>
            <c:idx val="11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F1B1-4EC4-A09D-BAFB23225816}"/>
              </c:ext>
            </c:extLst>
          </c:dPt>
          <c:dPt>
            <c:idx val="12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F1B1-4EC4-A09D-BAFB23225816}"/>
              </c:ext>
            </c:extLst>
          </c:dPt>
          <c:dPt>
            <c:idx val="13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F1B1-4EC4-A09D-BAFB23225816}"/>
              </c:ext>
            </c:extLst>
          </c:dPt>
          <c:dPt>
            <c:idx val="14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F1B1-4EC4-A09D-BAFB23225816}"/>
              </c:ext>
            </c:extLst>
          </c:dPt>
          <c:dPt>
            <c:idx val="15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F1B1-4EC4-A09D-BAFB23225816}"/>
              </c:ext>
            </c:extLst>
          </c:dPt>
          <c:dPt>
            <c:idx val="16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F1B1-4EC4-A09D-BAFB23225816}"/>
              </c:ext>
            </c:extLst>
          </c:dPt>
          <c:dPt>
            <c:idx val="17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F1B1-4EC4-A09D-BAFB23225816}"/>
              </c:ext>
            </c:extLst>
          </c:dPt>
          <c:dPt>
            <c:idx val="18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F1B1-4EC4-A09D-BAFB23225816}"/>
              </c:ext>
            </c:extLst>
          </c:dPt>
          <c:dPt>
            <c:idx val="19"/>
            <c:bubble3D val="0"/>
            <c:spPr>
              <a:solidFill>
                <a:srgbClr val="1FD583"/>
              </a:solidFill>
              <a:ln w="19050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F1B1-4EC4-A09D-BAFB23225816}"/>
              </c:ext>
            </c:extLst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28-F1B1-4EC4-A09D-BAFB23225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doughnutChart>
        <c:varyColors val="1"/>
        <c:ser>
          <c:idx val="1"/>
          <c:order val="1"/>
          <c:tx>
            <c:strRef>
              <c:f>BD!$K$26</c:f>
              <c:strCache>
                <c:ptCount val="1"/>
                <c:pt idx="0">
                  <c:v>% actual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A-F1B1-4EC4-A09D-BAFB23225816}"/>
              </c:ext>
            </c:extLst>
          </c:dPt>
          <c:dPt>
            <c:idx val="1"/>
            <c:bubble3D val="0"/>
            <c:spPr>
              <a:solidFill>
                <a:schemeClr val="bg1">
                  <a:alpha val="6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C-F1B1-4EC4-A09D-BAFB23225816}"/>
              </c:ext>
            </c:extLst>
          </c:dPt>
          <c:val>
            <c:numRef>
              <c:f>BD!$K$27:$L$27</c:f>
              <c:numCache>
                <c:formatCode>0%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F1B1-4EC4-A09D-BAFB23225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>
                <a:latin typeface="Arial Nova" panose="020B0504020202020204" pitchFamily="34" charset="0"/>
              </a:rPr>
              <a:t>Avance porcentual de la implementación de medidas</a:t>
            </a:r>
          </a:p>
        </c:rich>
      </c:tx>
      <c:layout>
        <c:manualLayout>
          <c:xMode val="edge"/>
          <c:yMode val="edge"/>
          <c:x val="0.2035755191801891"/>
          <c:y val="2.2747893973423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BD!$K$14</c:f>
              <c:strCache>
                <c:ptCount val="1"/>
                <c:pt idx="0">
                  <c:v>sep-23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solidFill>
                <a:schemeClr val="accent6">
                  <a:shade val="58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6">
                  <a:shade val="58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1140060160710718E-2"/>
                  <c:y val="-7.300673120624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03-4870-9328-7546F64FB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BD!$L$14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03-4870-9328-7546F64FB6B7}"/>
            </c:ext>
          </c:extLst>
        </c:ser>
        <c:ser>
          <c:idx val="1"/>
          <c:order val="1"/>
          <c:tx>
            <c:strRef>
              <c:f>BD!$K$15</c:f>
              <c:strCache>
                <c:ptCount val="1"/>
                <c:pt idx="0">
                  <c:v>mar-24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solidFill>
                <a:schemeClr val="accent6">
                  <a:shade val="86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6">
                  <a:shade val="86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2.7850150401776744E-2"/>
                  <c:y val="-5.93179691050747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03-4870-9328-7546F64FB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BD!$L$15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03-4870-9328-7546F64FB6B7}"/>
            </c:ext>
          </c:extLst>
        </c:ser>
        <c:ser>
          <c:idx val="2"/>
          <c:order val="2"/>
          <c:tx>
            <c:strRef>
              <c:f>BD!$K$16</c:f>
              <c:strCache>
                <c:ptCount val="1"/>
                <c:pt idx="0">
                  <c:v>sep-24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solidFill>
                <a:schemeClr val="accent6">
                  <a:tint val="86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6">
                  <a:tint val="86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3.0635165441954475E-2"/>
                  <c:y val="-6.8443810505855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03-4870-9328-7546F64FB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BD!$L$16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03-4870-9328-7546F64FB6B7}"/>
            </c:ext>
          </c:extLst>
        </c:ser>
        <c:ser>
          <c:idx val="3"/>
          <c:order val="3"/>
          <c:tx>
            <c:strRef>
              <c:f>BD!$K$17</c:f>
              <c:strCache>
                <c:ptCount val="1"/>
                <c:pt idx="0">
                  <c:v>mar-25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solidFill>
                <a:schemeClr val="accent6">
                  <a:tint val="58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6">
                  <a:tint val="58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8.3550451205330386E-3"/>
                  <c:y val="-7.30067312062458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03-4870-9328-7546F64FB6B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BD!$L$17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903-4870-9328-7546F64FB6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56461232"/>
        <c:axId val="1756466512"/>
        <c:axId val="0"/>
      </c:bar3DChart>
      <c:catAx>
        <c:axId val="1756461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756466512"/>
        <c:crosses val="autoZero"/>
        <c:auto val="1"/>
        <c:lblAlgn val="ctr"/>
        <c:lblOffset val="100"/>
        <c:noMultiLvlLbl val="0"/>
      </c:catAx>
      <c:valAx>
        <c:axId val="1756466512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756461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 Nova" panose="020B0504020202020204" pitchFamily="34" charset="0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Monto Invertido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Resumen!$A$15</c:f>
              <c:strCache>
                <c:ptCount val="1"/>
                <c:pt idx="0">
                  <c:v>Septiembre 2023</c:v>
                </c:pt>
              </c:strCache>
            </c:strRef>
          </c:tx>
          <c:spPr>
            <a:solidFill>
              <a:schemeClr val="accent6">
                <a:shade val="58000"/>
                <a:alpha val="85000"/>
              </a:schemeClr>
            </a:solidFill>
            <a:ln w="9525" cap="flat" cmpd="sng" algn="ctr">
              <a:solidFill>
                <a:schemeClr val="accent6">
                  <a:shade val="58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shade val="58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Resumen!$C$14</c:f>
              <c:strCache>
                <c:ptCount val="1"/>
                <c:pt idx="0">
                  <c:v>Monto invertido</c:v>
                </c:pt>
              </c:strCache>
            </c:strRef>
          </c:cat>
          <c:val>
            <c:numRef>
              <c:f>Resumen!$C$15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0-48EA-9CD7-FA91817BA5CE}"/>
            </c:ext>
          </c:extLst>
        </c:ser>
        <c:ser>
          <c:idx val="1"/>
          <c:order val="1"/>
          <c:tx>
            <c:strRef>
              <c:f>Resumen!$A$16</c:f>
              <c:strCache>
                <c:ptCount val="1"/>
                <c:pt idx="0">
                  <c:v>Marzo 2024</c:v>
                </c:pt>
              </c:strCache>
            </c:strRef>
          </c:tx>
          <c:spPr>
            <a:solidFill>
              <a:schemeClr val="accent6">
                <a:shade val="86000"/>
                <a:alpha val="85000"/>
              </a:schemeClr>
            </a:solidFill>
            <a:ln w="9525" cap="flat" cmpd="sng" algn="ctr">
              <a:solidFill>
                <a:schemeClr val="accent6">
                  <a:shade val="86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shade val="86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Resumen!$C$14</c:f>
              <c:strCache>
                <c:ptCount val="1"/>
                <c:pt idx="0">
                  <c:v>Monto invertido</c:v>
                </c:pt>
              </c:strCache>
            </c:strRef>
          </c:cat>
          <c:val>
            <c:numRef>
              <c:f>Resumen!$C$16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70-48EA-9CD7-FA91817BA5CE}"/>
            </c:ext>
          </c:extLst>
        </c:ser>
        <c:ser>
          <c:idx val="2"/>
          <c:order val="2"/>
          <c:tx>
            <c:strRef>
              <c:f>Resumen!$A$17</c:f>
              <c:strCache>
                <c:ptCount val="1"/>
                <c:pt idx="0">
                  <c:v>Septiembre 2024</c:v>
                </c:pt>
              </c:strCache>
            </c:strRef>
          </c:tx>
          <c:spPr>
            <a:solidFill>
              <a:schemeClr val="accent6">
                <a:tint val="86000"/>
                <a:alpha val="85000"/>
              </a:schemeClr>
            </a:solidFill>
            <a:ln w="9525" cap="flat" cmpd="sng" algn="ctr">
              <a:solidFill>
                <a:schemeClr val="accent6">
                  <a:tint val="86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tint val="86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Resumen!$C$14</c:f>
              <c:strCache>
                <c:ptCount val="1"/>
                <c:pt idx="0">
                  <c:v>Monto invertido</c:v>
                </c:pt>
              </c:strCache>
            </c:strRef>
          </c:cat>
          <c:val>
            <c:numRef>
              <c:f>Resumen!$C$17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70-48EA-9CD7-FA91817BA5CE}"/>
            </c:ext>
          </c:extLst>
        </c:ser>
        <c:ser>
          <c:idx val="3"/>
          <c:order val="3"/>
          <c:tx>
            <c:strRef>
              <c:f>Resumen!$A$18</c:f>
              <c:strCache>
                <c:ptCount val="1"/>
                <c:pt idx="0">
                  <c:v>Marzo 2025</c:v>
                </c:pt>
              </c:strCache>
            </c:strRef>
          </c:tx>
          <c:spPr>
            <a:solidFill>
              <a:schemeClr val="accent6">
                <a:tint val="58000"/>
                <a:alpha val="85000"/>
              </a:schemeClr>
            </a:solidFill>
            <a:ln w="9525" cap="flat" cmpd="sng" algn="ctr">
              <a:solidFill>
                <a:schemeClr val="accent6">
                  <a:tint val="58000"/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tint val="58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Resumen!$C$14</c:f>
              <c:strCache>
                <c:ptCount val="1"/>
                <c:pt idx="0">
                  <c:v>Monto invertido</c:v>
                </c:pt>
              </c:strCache>
            </c:strRef>
          </c:cat>
          <c:val>
            <c:numRef>
              <c:f>Resumen!$C$18</c:f>
              <c:numCache>
                <c:formatCode>_("$"* #,##0_);_("$"* \(#,##0\);_("$"*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70-48EA-9CD7-FA91817BA5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shape val="box"/>
        <c:axId val="632319263"/>
        <c:axId val="632317343"/>
        <c:axId val="0"/>
      </c:bar3DChart>
      <c:catAx>
        <c:axId val="632319263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32317343"/>
        <c:crosses val="autoZero"/>
        <c:auto val="1"/>
        <c:lblAlgn val="ctr"/>
        <c:lblOffset val="100"/>
        <c:noMultiLvlLbl val="0"/>
      </c:catAx>
      <c:valAx>
        <c:axId val="632317343"/>
        <c:scaling>
          <c:orientation val="minMax"/>
        </c:scaling>
        <c:delete val="0"/>
        <c:axPos val="b"/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323192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Resume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340785</xdr:colOff>
      <xdr:row>23</xdr:row>
      <xdr:rowOff>338754</xdr:rowOff>
    </xdr:from>
    <xdr:to>
      <xdr:col>10</xdr:col>
      <xdr:colOff>684007</xdr:colOff>
      <xdr:row>34</xdr:row>
      <xdr:rowOff>139394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98BF1C5-2872-4B99-8358-BD94A5A70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495843</xdr:colOff>
      <xdr:row>27</xdr:row>
      <xdr:rowOff>565914</xdr:rowOff>
    </xdr:from>
    <xdr:to>
      <xdr:col>8</xdr:col>
      <xdr:colOff>573373</xdr:colOff>
      <xdr:row>28</xdr:row>
      <xdr:rowOff>85161</xdr:rowOff>
    </xdr:to>
    <xdr:sp macro="" textlink="BD!K27">
      <xdr:nvSpPr>
        <xdr:cNvPr id="7" name="Rectángulo 6">
          <a:extLst>
            <a:ext uri="{FF2B5EF4-FFF2-40B4-BE49-F238E27FC236}">
              <a16:creationId xmlns:a16="http://schemas.microsoft.com/office/drawing/2014/main" id="{4CCB8081-E2D5-C528-5EC9-F9F34B8B8476}"/>
            </a:ext>
          </a:extLst>
        </xdr:cNvPr>
        <xdr:cNvSpPr/>
      </xdr:nvSpPr>
      <xdr:spPr>
        <a:xfrm>
          <a:off x="6974936" y="8227782"/>
          <a:ext cx="1605717" cy="77529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BA9A726A-3958-45D1-B5D0-198389FE66D3}" type="TxLink">
            <a:rPr lang="en-US" sz="3600" b="1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 Nova" panose="020B0504020202020204" pitchFamily="34" charset="0"/>
              <a:ea typeface="Calibri"/>
              <a:cs typeface="Calibri"/>
            </a:rPr>
            <a:pPr algn="ctr"/>
            <a:t>0%</a:t>
          </a:fld>
          <a:endParaRPr lang="es-DO" sz="3600" b="1">
            <a:solidFill>
              <a:schemeClr val="tx1">
                <a:lumMod val="50000"/>
                <a:lumOff val="50000"/>
              </a:schemeClr>
            </a:solidFill>
            <a:latin typeface="Arial Nova" panose="020B0504020202020204" pitchFamily="34" charset="0"/>
          </a:endParaRPr>
        </a:p>
      </xdr:txBody>
    </xdr:sp>
    <xdr:clientData/>
  </xdr:twoCellAnchor>
  <xdr:twoCellAnchor>
    <xdr:from>
      <xdr:col>3</xdr:col>
      <xdr:colOff>245275</xdr:colOff>
      <xdr:row>9</xdr:row>
      <xdr:rowOff>34125</xdr:rowOff>
    </xdr:from>
    <xdr:to>
      <xdr:col>10</xdr:col>
      <xdr:colOff>122737</xdr:colOff>
      <xdr:row>20</xdr:row>
      <xdr:rowOff>66689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437EE0-EC40-4ADF-BA90-038A636353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677332</xdr:colOff>
      <xdr:row>8</xdr:row>
      <xdr:rowOff>272142</xdr:rowOff>
    </xdr:from>
    <xdr:to>
      <xdr:col>16</xdr:col>
      <xdr:colOff>491951</xdr:colOff>
      <xdr:row>20</xdr:row>
      <xdr:rowOff>72200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3470C3-28DF-8521-A62A-B51BF9B36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345412</xdr:colOff>
      <xdr:row>34</xdr:row>
      <xdr:rowOff>10466</xdr:rowOff>
    </xdr:from>
    <xdr:to>
      <xdr:col>11</xdr:col>
      <xdr:colOff>1</xdr:colOff>
      <xdr:row>36</xdr:row>
      <xdr:rowOff>20934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262DBA0-ACD0-07C8-9E8F-03C5A75C3EED}"/>
            </a:ext>
          </a:extLst>
        </xdr:cNvPr>
        <xdr:cNvSpPr/>
      </xdr:nvSpPr>
      <xdr:spPr>
        <a:xfrm>
          <a:off x="5296319" y="10058818"/>
          <a:ext cx="5003242" cy="387281"/>
        </a:xfrm>
        <a:custGeom>
          <a:avLst/>
          <a:gdLst>
            <a:gd name="connsiteX0" fmla="*/ 0 w 5003242"/>
            <a:gd name="connsiteY0" fmla="*/ 0 h 387281"/>
            <a:gd name="connsiteX1" fmla="*/ 5003242 w 5003242"/>
            <a:gd name="connsiteY1" fmla="*/ 0 h 387281"/>
            <a:gd name="connsiteX2" fmla="*/ 5003242 w 5003242"/>
            <a:gd name="connsiteY2" fmla="*/ 387281 h 387281"/>
            <a:gd name="connsiteX3" fmla="*/ 0 w 5003242"/>
            <a:gd name="connsiteY3" fmla="*/ 387281 h 387281"/>
            <a:gd name="connsiteX4" fmla="*/ 0 w 5003242"/>
            <a:gd name="connsiteY4" fmla="*/ 0 h 38728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5003242" h="387281" fill="none" extrusionOk="0">
              <a:moveTo>
                <a:pt x="0" y="0"/>
              </a:moveTo>
              <a:cubicBezTo>
                <a:pt x="2137552" y="111579"/>
                <a:pt x="4246411" y="-26594"/>
                <a:pt x="5003242" y="0"/>
              </a:cubicBezTo>
              <a:cubicBezTo>
                <a:pt x="4971398" y="181118"/>
                <a:pt x="5009306" y="270597"/>
                <a:pt x="5003242" y="387281"/>
              </a:cubicBezTo>
              <a:cubicBezTo>
                <a:pt x="4436537" y="495683"/>
                <a:pt x="763410" y="524055"/>
                <a:pt x="0" y="387281"/>
              </a:cubicBezTo>
              <a:cubicBezTo>
                <a:pt x="19444" y="295210"/>
                <a:pt x="6597" y="112506"/>
                <a:pt x="0" y="0"/>
              </a:cubicBezTo>
              <a:close/>
            </a:path>
            <a:path w="5003242" h="387281" stroke="0" extrusionOk="0">
              <a:moveTo>
                <a:pt x="0" y="0"/>
              </a:moveTo>
              <a:cubicBezTo>
                <a:pt x="2458769" y="-127719"/>
                <a:pt x="3759995" y="-42817"/>
                <a:pt x="5003242" y="0"/>
              </a:cubicBezTo>
              <a:cubicBezTo>
                <a:pt x="4971485" y="164623"/>
                <a:pt x="4973099" y="239241"/>
                <a:pt x="5003242" y="387281"/>
              </a:cubicBezTo>
              <a:cubicBezTo>
                <a:pt x="4357646" y="414645"/>
                <a:pt x="1681634" y="324424"/>
                <a:pt x="0" y="387281"/>
              </a:cubicBezTo>
              <a:cubicBezTo>
                <a:pt x="9415" y="303852"/>
                <a:pt x="-23402" y="177473"/>
                <a:pt x="0" y="0"/>
              </a:cubicBezTo>
              <a:close/>
            </a:path>
          </a:pathLst>
        </a:custGeom>
        <a:solidFill>
          <a:srgbClr val="92D050"/>
        </a:solidFill>
        <a:ln>
          <a:solidFill>
            <a:schemeClr val="accent6"/>
          </a:solidFill>
          <a:extLst>
            <a:ext uri="{C807C97D-BFC1-408E-A445-0C87EB9F89A2}">
              <ask:lineSketchStyleProps xmlns:ask="http://schemas.microsoft.com/office/drawing/2018/sketchyshapes" sd="2478400752">
                <a:prstGeom prst="rect">
                  <a:avLst/>
                </a:prstGeom>
                <ask:type>
                  <ask:lineSketchCurved/>
                </ask:type>
              </ask:lineSketchStyleProps>
            </a:ext>
          </a:extLst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DO" sz="2000" b="1"/>
            <a:t>Porcentaje</a:t>
          </a:r>
          <a:r>
            <a:rPr lang="es-DO" sz="2000" b="1" baseline="0"/>
            <a:t> del Plan de Acción implementado</a:t>
          </a:r>
          <a:endParaRPr lang="es-DO" sz="2000" b="1"/>
        </a:p>
      </xdr:txBody>
    </xdr:sp>
    <xdr:clientData/>
  </xdr:twoCellAnchor>
  <xdr:twoCellAnchor>
    <xdr:from>
      <xdr:col>6</xdr:col>
      <xdr:colOff>101502</xdr:colOff>
      <xdr:row>2</xdr:row>
      <xdr:rowOff>845533</xdr:rowOff>
    </xdr:from>
    <xdr:to>
      <xdr:col>9</xdr:col>
      <xdr:colOff>150977</xdr:colOff>
      <xdr:row>7</xdr:row>
      <xdr:rowOff>110288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22C46D1-4412-6019-C232-44513C10CF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8875" y="1713634"/>
          <a:ext cx="2328241" cy="952730"/>
        </a:xfrm>
        <a:prstGeom prst="rect">
          <a:avLst/>
        </a:prstGeom>
      </xdr:spPr>
    </xdr:pic>
    <xdr:clientData/>
  </xdr:twoCellAnchor>
  <xdr:twoCellAnchor>
    <xdr:from>
      <xdr:col>2</xdr:col>
      <xdr:colOff>338511</xdr:colOff>
      <xdr:row>3</xdr:row>
      <xdr:rowOff>52427</xdr:rowOff>
    </xdr:from>
    <xdr:to>
      <xdr:col>3</xdr:col>
      <xdr:colOff>345016</xdr:colOff>
      <xdr:row>7</xdr:row>
      <xdr:rowOff>116170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D409D130-36A3-5C9A-FC52-F757CF508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49207" y="1776573"/>
          <a:ext cx="1706537" cy="895673"/>
        </a:xfrm>
        <a:prstGeom prst="rect">
          <a:avLst/>
        </a:prstGeom>
      </xdr:spPr>
    </xdr:pic>
    <xdr:clientData/>
  </xdr:twoCellAnchor>
  <xdr:twoCellAnchor>
    <xdr:from>
      <xdr:col>3</xdr:col>
      <xdr:colOff>1012785</xdr:colOff>
      <xdr:row>2</xdr:row>
      <xdr:rowOff>819874</xdr:rowOff>
    </xdr:from>
    <xdr:to>
      <xdr:col>5</xdr:col>
      <xdr:colOff>711361</xdr:colOff>
      <xdr:row>8</xdr:row>
      <xdr:rowOff>60285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1C94A3B7-6CC8-85AD-1742-E0AD017C33A4}"/>
            </a:ext>
          </a:extLst>
        </xdr:cNvPr>
        <xdr:cNvSpPr txBox="1"/>
      </xdr:nvSpPr>
      <xdr:spPr>
        <a:xfrm>
          <a:off x="5823513" y="1687975"/>
          <a:ext cx="1615633" cy="112129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DO" sz="1600" b="1"/>
            <a:t>Logo de la institución</a:t>
          </a:r>
          <a:endParaRPr lang="es-DO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2611790</xdr:colOff>
      <xdr:row>0</xdr:row>
      <xdr:rowOff>179456</xdr:rowOff>
    </xdr:from>
    <xdr:to>
      <xdr:col>6</xdr:col>
      <xdr:colOff>1344875</xdr:colOff>
      <xdr:row>3</xdr:row>
      <xdr:rowOff>138043</xdr:rowOff>
    </xdr:to>
    <xdr:grpSp>
      <xdr:nvGrpSpPr>
        <xdr:cNvPr id="6" name="Grup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EF2300-7CCA-E295-6595-1B8433C1FEF1}"/>
            </a:ext>
          </a:extLst>
        </xdr:cNvPr>
        <xdr:cNvGrpSpPr/>
      </xdr:nvGrpSpPr>
      <xdr:grpSpPr>
        <a:xfrm>
          <a:off x="13162559" y="179456"/>
          <a:ext cx="5869508" cy="1336049"/>
          <a:chOff x="13162559" y="179456"/>
          <a:chExt cx="5869508" cy="1336049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74012731-E561-46D8-81DC-94867E241F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922648" y="179456"/>
            <a:ext cx="3109419" cy="1240467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424022A3-6DDA-45C5-979B-FA7F85D925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162559" y="312051"/>
            <a:ext cx="2346853" cy="120345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8A504-FBA9-42A6-8CAC-A00C81B36640}">
  <sheetPr codeName="Hoja2">
    <tabColor theme="5" tint="0.39997558519241921"/>
  </sheetPr>
  <dimension ref="A1:U50"/>
  <sheetViews>
    <sheetView showGridLines="0" zoomScale="78" zoomScaleNormal="100" workbookViewId="0">
      <selection activeCell="M5" sqref="M5"/>
    </sheetView>
  </sheetViews>
  <sheetFormatPr baseColWidth="10" defaultRowHeight="15" x14ac:dyDescent="0.25"/>
  <cols>
    <col min="1" max="1" width="32.7109375" customWidth="1"/>
    <col min="2" max="2" width="13.85546875" customWidth="1"/>
    <col min="3" max="3" width="25.42578125" customWidth="1"/>
    <col min="4" max="4" width="17.42578125" customWidth="1"/>
  </cols>
  <sheetData>
    <row r="1" spans="1:21" x14ac:dyDescent="0.25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ht="53.45" customHeight="1" x14ac:dyDescent="0.25">
      <c r="A2" s="91" t="s">
        <v>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8"/>
      <c r="O2" s="8"/>
      <c r="P2" s="8"/>
      <c r="Q2" s="8"/>
      <c r="R2" s="8"/>
      <c r="S2" s="8"/>
      <c r="T2" s="8"/>
    </row>
    <row r="3" spans="1:21" ht="67.5" customHeight="1" x14ac:dyDescent="0.25">
      <c r="A3" s="92" t="s">
        <v>40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"/>
      <c r="O3" s="9"/>
      <c r="P3" s="9"/>
      <c r="Q3" s="9"/>
      <c r="R3" s="9"/>
      <c r="S3" s="9"/>
      <c r="T3" s="9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21" ht="20.25" x14ac:dyDescent="0.3">
      <c r="A6" s="2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33" x14ac:dyDescent="0.45">
      <c r="A9" s="89" t="s">
        <v>26</v>
      </c>
      <c r="B9" s="89"/>
      <c r="C9" s="89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.75" thickBot="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21" thickBot="1" x14ac:dyDescent="0.3">
      <c r="A14" s="1"/>
      <c r="B14" s="59" t="s">
        <v>0</v>
      </c>
      <c r="C14" s="60" t="s">
        <v>7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</row>
    <row r="15" spans="1:21" ht="15.75" x14ac:dyDescent="0.25">
      <c r="A15" s="47" t="s">
        <v>32</v>
      </c>
      <c r="B15" s="48" t="str">
        <f>BD!L14</f>
        <v/>
      </c>
      <c r="C15" s="49">
        <f>BD!M14</f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</row>
    <row r="16" spans="1:21" ht="15.75" x14ac:dyDescent="0.25">
      <c r="A16" s="50" t="s">
        <v>34</v>
      </c>
      <c r="B16" s="51" t="str">
        <f>BD!L15</f>
        <v/>
      </c>
      <c r="C16" s="52">
        <f>BD!M15</f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15.75" x14ac:dyDescent="0.25">
      <c r="A17" s="53" t="s">
        <v>33</v>
      </c>
      <c r="B17" s="54" t="str">
        <f>BD!L16</f>
        <v/>
      </c>
      <c r="C17" s="55">
        <f>BD!M16</f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6.5" thickBot="1" x14ac:dyDescent="0.3">
      <c r="A18" s="56" t="s">
        <v>36</v>
      </c>
      <c r="B18" s="57" t="str">
        <f>BD!L17</f>
        <v/>
      </c>
      <c r="C18" s="58">
        <f>BD!M17</f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33" x14ac:dyDescent="0.45">
      <c r="A24" s="89" t="s">
        <v>13</v>
      </c>
      <c r="B24" s="89"/>
      <c r="C24" s="89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ht="99" customHeight="1" x14ac:dyDescent="0.25">
      <c r="A28" s="40" t="s">
        <v>15</v>
      </c>
      <c r="B28" s="90">
        <f>VALUE(BD!L21)</f>
        <v>0</v>
      </c>
      <c r="C28" s="90"/>
      <c r="D28" s="90"/>
      <c r="E28" s="4"/>
      <c r="F28" s="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5" customHeight="1" x14ac:dyDescent="0.25">
      <c r="A29" s="5"/>
      <c r="B29" s="3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5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5" customHeight="1" x14ac:dyDescent="0.25">
      <c r="A31" s="5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5" customHeight="1" x14ac:dyDescent="0.25">
      <c r="A32" s="5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5" customHeight="1" x14ac:dyDescent="0.25">
      <c r="A33" s="5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5" customHeight="1" x14ac:dyDescent="0.25">
      <c r="A34" s="5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1"/>
      <c r="B50" s="1"/>
    </row>
  </sheetData>
  <mergeCells count="5">
    <mergeCell ref="A9:C9"/>
    <mergeCell ref="A24:C24"/>
    <mergeCell ref="B28:D28"/>
    <mergeCell ref="A2:M2"/>
    <mergeCell ref="A3:M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44940-7B47-41CE-8D04-EF3B674F5020}">
  <sheetPr codeName="Hoja3"/>
  <dimension ref="A1:M116"/>
  <sheetViews>
    <sheetView showGridLines="0" tabSelected="1" zoomScale="82" workbookViewId="0">
      <selection activeCell="P21" sqref="P21"/>
    </sheetView>
  </sheetViews>
  <sheetFormatPr baseColWidth="10" defaultRowHeight="15" x14ac:dyDescent="0.25"/>
  <cols>
    <col min="1" max="1" width="22.5703125" customWidth="1"/>
    <col min="2" max="2" width="18.85546875" bestFit="1" customWidth="1"/>
    <col min="3" max="3" width="20.5703125" customWidth="1"/>
    <col min="4" max="4" width="18.42578125" bestFit="1" customWidth="1"/>
    <col min="5" max="5" width="14.7109375" customWidth="1"/>
    <col min="7" max="7" width="16.85546875" customWidth="1"/>
    <col min="12" max="12" width="18.28515625" customWidth="1"/>
    <col min="13" max="13" width="13" bestFit="1" customWidth="1"/>
  </cols>
  <sheetData>
    <row r="1" spans="1:13" x14ac:dyDescent="0.25">
      <c r="A1" s="93" t="s">
        <v>20</v>
      </c>
      <c r="B1" s="94"/>
      <c r="C1" s="94"/>
    </row>
    <row r="2" spans="1:13" ht="15.75" thickBot="1" x14ac:dyDescent="0.3">
      <c r="A2" s="14" t="s">
        <v>9</v>
      </c>
      <c r="B2" s="15" t="s">
        <v>2</v>
      </c>
      <c r="C2" s="67" t="s">
        <v>28</v>
      </c>
    </row>
    <row r="3" spans="1:13" ht="18.75" x14ac:dyDescent="0.3">
      <c r="A3" s="12" t="s">
        <v>4</v>
      </c>
      <c r="B3" s="13" t="s">
        <v>3</v>
      </c>
      <c r="C3" s="11" t="s">
        <v>38</v>
      </c>
      <c r="E3" s="16" t="s">
        <v>19</v>
      </c>
      <c r="F3" s="16"/>
    </row>
    <row r="4" spans="1:13" ht="15.75" x14ac:dyDescent="0.25">
      <c r="A4" s="10" t="s">
        <v>5</v>
      </c>
      <c r="B4" s="11" t="s">
        <v>11</v>
      </c>
      <c r="C4" s="11" t="s">
        <v>37</v>
      </c>
    </row>
    <row r="5" spans="1:13" ht="15.75" x14ac:dyDescent="0.25">
      <c r="A5" s="10" t="s">
        <v>6</v>
      </c>
      <c r="B5" s="11" t="s">
        <v>12</v>
      </c>
      <c r="C5" s="11" t="s">
        <v>39</v>
      </c>
    </row>
    <row r="6" spans="1:13" ht="15.75" thickBot="1" x14ac:dyDescent="0.3"/>
    <row r="7" spans="1:13" x14ac:dyDescent="0.25">
      <c r="C7" s="68" t="s">
        <v>23</v>
      </c>
      <c r="E7" s="24" t="s">
        <v>23</v>
      </c>
      <c r="G7" s="20" t="s">
        <v>23</v>
      </c>
      <c r="I7" s="25" t="s">
        <v>23</v>
      </c>
    </row>
    <row r="8" spans="1:13" ht="15.75" thickBot="1" x14ac:dyDescent="0.3">
      <c r="C8" s="23">
        <f>AVERAGE(C14:C41)</f>
        <v>0</v>
      </c>
      <c r="E8" s="71">
        <f>AVERAGE(E14:E41)</f>
        <v>0</v>
      </c>
      <c r="G8" s="71">
        <f>AVERAGE(G14:G41)</f>
        <v>0</v>
      </c>
      <c r="I8" s="71">
        <f>AVERAGE(I14:I41)</f>
        <v>0</v>
      </c>
    </row>
    <row r="11" spans="1:13" x14ac:dyDescent="0.25">
      <c r="K11" s="115" t="s">
        <v>41</v>
      </c>
      <c r="L11" s="115"/>
      <c r="M11" s="115"/>
    </row>
    <row r="12" spans="1:13" ht="15.75" customHeight="1" thickBot="1" x14ac:dyDescent="0.3">
      <c r="B12" s="95">
        <v>45170</v>
      </c>
      <c r="C12" s="95"/>
      <c r="D12" s="96">
        <v>45352</v>
      </c>
      <c r="E12" s="97"/>
      <c r="F12" s="98">
        <v>45536</v>
      </c>
      <c r="G12" s="99"/>
      <c r="H12" s="100">
        <v>45717</v>
      </c>
      <c r="I12" s="101"/>
      <c r="K12" s="115"/>
      <c r="L12" s="115"/>
      <c r="M12" s="115"/>
    </row>
    <row r="13" spans="1:13" x14ac:dyDescent="0.25">
      <c r="A13" s="42"/>
      <c r="B13" s="21" t="s">
        <v>24</v>
      </c>
      <c r="C13" s="21" t="s">
        <v>22</v>
      </c>
      <c r="D13" s="21" t="s">
        <v>21</v>
      </c>
      <c r="E13" s="22" t="s">
        <v>22</v>
      </c>
      <c r="F13" s="36" t="s">
        <v>24</v>
      </c>
      <c r="G13" s="37" t="s">
        <v>22</v>
      </c>
      <c r="H13" s="18" t="s">
        <v>24</v>
      </c>
      <c r="I13" s="19" t="s">
        <v>22</v>
      </c>
      <c r="K13" s="73" t="s">
        <v>42</v>
      </c>
      <c r="L13" s="74" t="s">
        <v>23</v>
      </c>
      <c r="M13" s="69" t="s">
        <v>1</v>
      </c>
    </row>
    <row r="14" spans="1:13" x14ac:dyDescent="0.25">
      <c r="A14" s="43"/>
      <c r="B14" s="34" t="b">
        <f>IF('Propuesta individual'!F7=BD!$A$3,"0",IF('Propuesta individual'!F7=BD!$A$4,"0.5",IF('Propuesta individual'!F7=BD!$A$5,"1")))</f>
        <v>0</v>
      </c>
      <c r="C14" s="70">
        <f>(IF(B14=FALSE,0,B14))*1</f>
        <v>0</v>
      </c>
      <c r="D14" s="34" t="b">
        <f>IF('Propuesta individual'!I7=BD!$A$3,"0",IF('Propuesta individual'!I7=BD!$A$4,"0.5",IF('Propuesta individual'!I7=BD!$A$5,"1")))</f>
        <v>0</v>
      </c>
      <c r="E14" s="70">
        <f>(IF(D14=FALSE,0,D14))*1</f>
        <v>0</v>
      </c>
      <c r="F14" s="34" t="b">
        <f>IF('Propuesta individual'!L7=BD!$A$3,"0",IF('Propuesta individual'!L7=BD!$A$4,"0.5",IF('Propuesta individual'!L7=BD!$A$5,"1")))</f>
        <v>0</v>
      </c>
      <c r="G14" s="70">
        <f>(IF(F14=FALSE,0,F14))*1</f>
        <v>0</v>
      </c>
      <c r="H14" s="34" t="b">
        <f>IF('Propuesta individual'!O7=BD!$A$3,"0",IF('Propuesta individual'!O7=BD!$A$4,"0.5",IF('Propuesta individual'!O7=BD!$A$5,"1")))</f>
        <v>0</v>
      </c>
      <c r="I14" s="70">
        <f>(IF(H14=FALSE,0,H14))*1</f>
        <v>0</v>
      </c>
      <c r="K14" s="32">
        <v>45170</v>
      </c>
      <c r="L14" s="75" t="str">
        <f>IF(C8&gt;0, C8, "")</f>
        <v/>
      </c>
      <c r="M14" s="77">
        <f>SUM('Propuesta individual'!E7:E34)</f>
        <v>0</v>
      </c>
    </row>
    <row r="15" spans="1:13" x14ac:dyDescent="0.25">
      <c r="A15" s="43"/>
      <c r="B15" s="34" t="b">
        <f>IF('Propuesta individual'!F8=BD!$A$3,"0",IF('Propuesta individual'!F8=BD!$A$4,"0.5",IF('Propuesta individual'!F8=BD!$A$5,"1")))</f>
        <v>0</v>
      </c>
      <c r="C15" s="70">
        <f t="shared" ref="C15:C41" si="0">(IF(B15=FALSE,0,B15))*1</f>
        <v>0</v>
      </c>
      <c r="D15" s="34" t="b">
        <f>IF('Propuesta individual'!I8=BD!$A$3,"0",IF('Propuesta individual'!I8=BD!$A$4,"0.5",IF('Propuesta individual'!I8=BD!$A$5,"1")))</f>
        <v>0</v>
      </c>
      <c r="E15" s="70">
        <f t="shared" ref="E15:E41" si="1">(IF(D15=FALSE,0,D15))*1</f>
        <v>0</v>
      </c>
      <c r="F15" s="34" t="b">
        <f>IF('Propuesta individual'!L8=BD!$A$3,"0",IF('Propuesta individual'!L8=BD!$A$4,"0.5",IF('Propuesta individual'!L8=BD!$A$5,"1")))</f>
        <v>0</v>
      </c>
      <c r="G15" s="70">
        <f t="shared" ref="G15:G41" si="2">(IF(F15=FALSE,0,F15))*1</f>
        <v>0</v>
      </c>
      <c r="H15" s="34" t="b">
        <f>IF('Propuesta individual'!O8=BD!$A$3,"0",IF('Propuesta individual'!O8=BD!$A$4,"0.5",IF('Propuesta individual'!O8=BD!$A$5,"1")))</f>
        <v>0</v>
      </c>
      <c r="I15" s="70">
        <f t="shared" ref="I15:I41" si="3">(IF(H15=FALSE,0,H15))*1</f>
        <v>0</v>
      </c>
      <c r="K15" s="32">
        <v>45352</v>
      </c>
      <c r="L15" s="75" t="str">
        <f>IF(E8&gt;0, E8, "")</f>
        <v/>
      </c>
      <c r="M15" s="77">
        <f>SUM('Propuesta individual'!H7:H34)</f>
        <v>0</v>
      </c>
    </row>
    <row r="16" spans="1:13" x14ac:dyDescent="0.25">
      <c r="A16" s="43"/>
      <c r="B16" s="34" t="b">
        <f>IF('Propuesta individual'!F9=BD!$A$3,"0",IF('Propuesta individual'!F9=BD!$A$4,"0.5",IF('Propuesta individual'!F9=BD!$A$5,"1")))</f>
        <v>0</v>
      </c>
      <c r="C16" s="70">
        <f t="shared" si="0"/>
        <v>0</v>
      </c>
      <c r="D16" s="34" t="b">
        <f>IF('Propuesta individual'!I9=BD!$A$3,"0",IF('Propuesta individual'!I9=BD!$A$4,"0.5",IF('Propuesta individual'!I9=BD!$A$5,"1")))</f>
        <v>0</v>
      </c>
      <c r="E16" s="70">
        <f t="shared" si="1"/>
        <v>0</v>
      </c>
      <c r="F16" s="34" t="b">
        <f>IF('Propuesta individual'!L9=BD!$A$3,"0",IF('Propuesta individual'!L9=BD!$A$4,"0.5",IF('Propuesta individual'!L9=BD!$A$5,"1")))</f>
        <v>0</v>
      </c>
      <c r="G16" s="70">
        <f t="shared" si="2"/>
        <v>0</v>
      </c>
      <c r="H16" s="34" t="b">
        <f>IF('Propuesta individual'!O9=BD!$A$3,"0",IF('Propuesta individual'!O9=BD!$A$4,"0.5",IF('Propuesta individual'!O9=BD!$A$5,"1")))</f>
        <v>0</v>
      </c>
      <c r="I16" s="70">
        <f t="shared" si="3"/>
        <v>0</v>
      </c>
      <c r="K16" s="32">
        <v>45536</v>
      </c>
      <c r="L16" s="75" t="str">
        <f>IF(G8&gt;0, G8, "")</f>
        <v/>
      </c>
      <c r="M16" s="77">
        <f>SUM('Propuesta individual'!K7:K34)</f>
        <v>0</v>
      </c>
    </row>
    <row r="17" spans="1:13" ht="15.75" thickBot="1" x14ac:dyDescent="0.3">
      <c r="A17" s="43"/>
      <c r="B17" s="34" t="b">
        <f>IF('Propuesta individual'!F10=BD!$A$3,"0",IF('Propuesta individual'!F10=BD!$A$4,"0.5",IF('Propuesta individual'!F10=BD!$A$5,"1")))</f>
        <v>0</v>
      </c>
      <c r="C17" s="70">
        <f t="shared" si="0"/>
        <v>0</v>
      </c>
      <c r="D17" s="34" t="b">
        <f>IF('Propuesta individual'!I10=BD!$A$3,"0",IF('Propuesta individual'!I10=BD!$A$4,"0.5",IF('Propuesta individual'!I10=BD!$A$5,"1")))</f>
        <v>0</v>
      </c>
      <c r="E17" s="70">
        <f t="shared" si="1"/>
        <v>0</v>
      </c>
      <c r="F17" s="34" t="b">
        <f>IF('Propuesta individual'!L10=BD!$A$3,"0",IF('Propuesta individual'!L10=BD!$A$4,"0.5",IF('Propuesta individual'!L10=BD!$A$5,"1")))</f>
        <v>0</v>
      </c>
      <c r="G17" s="70">
        <f t="shared" si="2"/>
        <v>0</v>
      </c>
      <c r="H17" s="34" t="b">
        <f>IF('Propuesta individual'!O10=BD!$A$3,"0",IF('Propuesta individual'!O10=BD!$A$4,"0.5",IF('Propuesta individual'!O10=BD!$A$5,"1")))</f>
        <v>0</v>
      </c>
      <c r="I17" s="70">
        <f t="shared" si="3"/>
        <v>0</v>
      </c>
      <c r="K17" s="33">
        <v>45717</v>
      </c>
      <c r="L17" s="76" t="str">
        <f>IF(I8&gt;0, I8, "")</f>
        <v/>
      </c>
      <c r="M17" s="77">
        <f>SUM('Propuesta individual'!N7:N34)</f>
        <v>0</v>
      </c>
    </row>
    <row r="18" spans="1:13" x14ac:dyDescent="0.25">
      <c r="A18" s="43"/>
      <c r="B18" s="34" t="b">
        <f>IF('Propuesta individual'!F11=BD!$A$3,"0",IF('Propuesta individual'!F11=BD!$A$4,"0.5",IF('Propuesta individual'!F11=BD!$A$5,"1")))</f>
        <v>0</v>
      </c>
      <c r="C18" s="70">
        <f t="shared" si="0"/>
        <v>0</v>
      </c>
      <c r="D18" s="34" t="b">
        <f>IF('Propuesta individual'!I11=BD!$A$3,"0",IF('Propuesta individual'!I11=BD!$A$4,"0.5",IF('Propuesta individual'!I11=BD!$A$5,"1")))</f>
        <v>0</v>
      </c>
      <c r="E18" s="70">
        <f t="shared" si="1"/>
        <v>0</v>
      </c>
      <c r="F18" s="34" t="b">
        <f>IF('Propuesta individual'!L11=BD!$A$3,"0",IF('Propuesta individual'!L11=BD!$A$4,"0.5",IF('Propuesta individual'!L11=BD!$A$5,"1")))</f>
        <v>0</v>
      </c>
      <c r="G18" s="70">
        <f t="shared" si="2"/>
        <v>0</v>
      </c>
      <c r="H18" s="34" t="b">
        <f>IF('Propuesta individual'!O11=BD!$A$3,"0",IF('Propuesta individual'!O11=BD!$A$4,"0.5",IF('Propuesta individual'!O11=BD!$A$5,"1")))</f>
        <v>0</v>
      </c>
      <c r="I18" s="70">
        <f t="shared" si="3"/>
        <v>0</v>
      </c>
    </row>
    <row r="19" spans="1:13" ht="30" x14ac:dyDescent="0.25">
      <c r="A19" s="43"/>
      <c r="B19" s="34" t="b">
        <f>IF('Propuesta individual'!F12=BD!$A$3,"0",IF('Propuesta individual'!F12=BD!$A$4,"0.5",IF('Propuesta individual'!F12=BD!$A$5,"1")))</f>
        <v>0</v>
      </c>
      <c r="C19" s="70">
        <f t="shared" si="0"/>
        <v>0</v>
      </c>
      <c r="D19" s="34" t="b">
        <f>IF('Propuesta individual'!I12=BD!$A$3,"0",IF('Propuesta individual'!I12=BD!$A$4,"0.5",IF('Propuesta individual'!I12=BD!$A$5,"1")))</f>
        <v>0</v>
      </c>
      <c r="E19" s="70">
        <f t="shared" si="1"/>
        <v>0</v>
      </c>
      <c r="F19" s="34" t="b">
        <f>IF('Propuesta individual'!L12=BD!$A$3,"0",IF('Propuesta individual'!L12=BD!$A$4,"0.5",IF('Propuesta individual'!L12=BD!$A$5,"1")))</f>
        <v>0</v>
      </c>
      <c r="G19" s="70">
        <f t="shared" si="2"/>
        <v>0</v>
      </c>
      <c r="H19" s="34" t="b">
        <f>IF('Propuesta individual'!O12=BD!$A$3,"0",IF('Propuesta individual'!O12=BD!$A$4,"0.5",IF('Propuesta individual'!O12=BD!$A$5,"1")))</f>
        <v>0</v>
      </c>
      <c r="I19" s="70">
        <f t="shared" si="3"/>
        <v>0</v>
      </c>
      <c r="K19" s="26" t="s">
        <v>25</v>
      </c>
      <c r="L19" s="27">
        <f>MAX(L14:L17)</f>
        <v>0</v>
      </c>
    </row>
    <row r="20" spans="1:13" x14ac:dyDescent="0.25">
      <c r="A20" s="43"/>
      <c r="B20" s="34" t="b">
        <f>IF('Propuesta individual'!F13=BD!$A$3,"0",IF('Propuesta individual'!F13=BD!$A$4,"0.5",IF('Propuesta individual'!F13=BD!$A$5,"1")))</f>
        <v>0</v>
      </c>
      <c r="C20" s="70">
        <f t="shared" si="0"/>
        <v>0</v>
      </c>
      <c r="D20" s="34" t="b">
        <f>IF('Propuesta individual'!I13=BD!$A$3,"0",IF('Propuesta individual'!I13=BD!$A$4,"0.5",IF('Propuesta individual'!I13=BD!$A$5,"1")))</f>
        <v>0</v>
      </c>
      <c r="E20" s="70">
        <f t="shared" si="1"/>
        <v>0</v>
      </c>
      <c r="F20" s="34" t="b">
        <f>IF('Propuesta individual'!L13=BD!$A$3,"0",IF('Propuesta individual'!L13=BD!$A$4,"0.5",IF('Propuesta individual'!L13=BD!$A$5,"1")))</f>
        <v>0</v>
      </c>
      <c r="G20" s="70">
        <f t="shared" si="2"/>
        <v>0</v>
      </c>
      <c r="H20" s="34" t="b">
        <f>IF('Propuesta individual'!O13=BD!$A$3,"0",IF('Propuesta individual'!O13=BD!$A$4,"0.5",IF('Propuesta individual'!O13=BD!$A$5,"1")))</f>
        <v>0</v>
      </c>
      <c r="I20" s="70">
        <f t="shared" si="3"/>
        <v>0</v>
      </c>
    </row>
    <row r="21" spans="1:13" ht="30" x14ac:dyDescent="0.25">
      <c r="A21" s="43"/>
      <c r="B21" s="34" t="b">
        <f>IF('Propuesta individual'!F14=BD!$A$3,"0",IF('Propuesta individual'!F14=BD!$A$4,"0.5",IF('Propuesta individual'!F14=BD!$A$5,"1")))</f>
        <v>0</v>
      </c>
      <c r="C21" s="70">
        <f t="shared" si="0"/>
        <v>0</v>
      </c>
      <c r="D21" s="34" t="b">
        <f>IF('Propuesta individual'!I14=BD!$A$3,"0",IF('Propuesta individual'!I14=BD!$A$4,"0.5",IF('Propuesta individual'!I14=BD!$A$5,"1")))</f>
        <v>0</v>
      </c>
      <c r="E21" s="70">
        <f t="shared" si="1"/>
        <v>0</v>
      </c>
      <c r="F21" s="34" t="b">
        <f>IF('Propuesta individual'!L14=BD!$A$3,"0",IF('Propuesta individual'!L14=BD!$A$4,"0.5",IF('Propuesta individual'!L14=BD!$A$5,"1")))</f>
        <v>0</v>
      </c>
      <c r="G21" s="70">
        <f>(IF(F21=FALSE,0,F21))*1</f>
        <v>0</v>
      </c>
      <c r="H21" s="34" t="b">
        <f>IF('Propuesta individual'!O14=BD!$A$3,"0",IF('Propuesta individual'!O14=BD!$A$4,"0.5",IF('Propuesta individual'!O14=BD!$A$5,"1")))</f>
        <v>0</v>
      </c>
      <c r="I21" s="70">
        <f t="shared" si="3"/>
        <v>0</v>
      </c>
      <c r="K21" s="26" t="s">
        <v>15</v>
      </c>
      <c r="L21" s="28">
        <f>SUM(Resumen!C15:C17)</f>
        <v>0</v>
      </c>
    </row>
    <row r="22" spans="1:13" x14ac:dyDescent="0.25">
      <c r="A22" s="43"/>
      <c r="B22" s="34" t="b">
        <f>IF('Propuesta individual'!F15=BD!$A$3,"0",IF('Propuesta individual'!F15=BD!$A$4,"0.5",IF('Propuesta individual'!F15=BD!$A$5,"1")))</f>
        <v>0</v>
      </c>
      <c r="C22" s="70">
        <f t="shared" si="0"/>
        <v>0</v>
      </c>
      <c r="D22" s="34" t="b">
        <f>IF('Propuesta individual'!I15=BD!$A$3,"0",IF('Propuesta individual'!I15=BD!$A$4,"0.5",IF('Propuesta individual'!I15=BD!$A$5,"1")))</f>
        <v>0</v>
      </c>
      <c r="E22" s="70">
        <f t="shared" si="1"/>
        <v>0</v>
      </c>
      <c r="F22" s="34" t="b">
        <f>IF('Propuesta individual'!L15=BD!$A$3,"0",IF('Propuesta individual'!L15=BD!$A$4,"0.5",IF('Propuesta individual'!L15=BD!$A$5,"1")))</f>
        <v>0</v>
      </c>
      <c r="G22" s="70">
        <f t="shared" si="2"/>
        <v>0</v>
      </c>
      <c r="H22" s="34" t="b">
        <f>IF('Propuesta individual'!O15=BD!$A$3,"0",IF('Propuesta individual'!O15=BD!$A$4,"0.5",IF('Propuesta individual'!O15=BD!$A$5,"1")))</f>
        <v>0</v>
      </c>
      <c r="I22" s="70">
        <f t="shared" si="3"/>
        <v>0</v>
      </c>
    </row>
    <row r="23" spans="1:13" x14ac:dyDescent="0.25">
      <c r="A23" s="43"/>
      <c r="B23" s="34" t="b">
        <f>IF('Propuesta individual'!F16=BD!$A$3,"0",IF('Propuesta individual'!F16=BD!$A$4,"0.5",IF('Propuesta individual'!F16=BD!$A$5,"1")))</f>
        <v>0</v>
      </c>
      <c r="C23" s="70">
        <f t="shared" si="0"/>
        <v>0</v>
      </c>
      <c r="D23" s="34" t="b">
        <f>IF('Propuesta individual'!I16=BD!$A$3,"0",IF('Propuesta individual'!I16=BD!$A$4,"0.5",IF('Propuesta individual'!I16=BD!$A$5,"1")))</f>
        <v>0</v>
      </c>
      <c r="E23" s="70">
        <f t="shared" si="1"/>
        <v>0</v>
      </c>
      <c r="F23" s="34" t="b">
        <f>IF('Propuesta individual'!L16=BD!$A$3,"0",IF('Propuesta individual'!L16=BD!$A$4,"0.5",IF('Propuesta individual'!L16=BD!$A$5,"1")))</f>
        <v>0</v>
      </c>
      <c r="G23" s="70">
        <f t="shared" si="2"/>
        <v>0</v>
      </c>
      <c r="H23" s="34" t="b">
        <f>IF('Propuesta individual'!O16=BD!$A$3,"0",IF('Propuesta individual'!O16=BD!$A$4,"0.5",IF('Propuesta individual'!O16=BD!$A$5,"1")))</f>
        <v>0</v>
      </c>
      <c r="I23" s="70">
        <f t="shared" si="3"/>
        <v>0</v>
      </c>
    </row>
    <row r="24" spans="1:13" ht="15.75" thickBot="1" x14ac:dyDescent="0.3">
      <c r="A24" s="43"/>
      <c r="B24" s="34" t="b">
        <f>IF('Propuesta individual'!F17=BD!$A$3,"0",IF('Propuesta individual'!F17=BD!$A$4,"0.5",IF('Propuesta individual'!F17=BD!$A$5,"1")))</f>
        <v>0</v>
      </c>
      <c r="C24" s="70">
        <f t="shared" si="0"/>
        <v>0</v>
      </c>
      <c r="D24" s="34" t="b">
        <f>IF('Propuesta individual'!I17=BD!$A$3,"0",IF('Propuesta individual'!I17=BD!$A$4,"0.5",IF('Propuesta individual'!I17=BD!$A$5,"1")))</f>
        <v>0</v>
      </c>
      <c r="E24" s="70">
        <f t="shared" si="1"/>
        <v>0</v>
      </c>
      <c r="F24" s="34" t="b">
        <f>IF('Propuesta individual'!L17=BD!$A$3,"0",IF('Propuesta individual'!L17=BD!$A$4,"0.5",IF('Propuesta individual'!L17=BD!$A$5,"1")))</f>
        <v>0</v>
      </c>
      <c r="G24" s="70">
        <f t="shared" si="2"/>
        <v>0</v>
      </c>
      <c r="H24" s="34" t="b">
        <f>IF('Propuesta individual'!O17=BD!$A$3,"0",IF('Propuesta individual'!O17=BD!$A$4,"0.5",IF('Propuesta individual'!O17=BD!$A$5,"1")))</f>
        <v>0</v>
      </c>
      <c r="I24" s="70">
        <f t="shared" si="3"/>
        <v>0</v>
      </c>
    </row>
    <row r="25" spans="1:13" ht="28.5" customHeight="1" x14ac:dyDescent="0.25">
      <c r="A25" s="43"/>
      <c r="B25" s="34" t="b">
        <f>IF('Propuesta individual'!F18=BD!$A$3,"0",IF('Propuesta individual'!F18=BD!$A$4,"0.5",IF('Propuesta individual'!F18=BD!$A$5,"1")))</f>
        <v>0</v>
      </c>
      <c r="C25" s="70">
        <f t="shared" si="0"/>
        <v>0</v>
      </c>
      <c r="D25" s="34" t="b">
        <f>IF('Propuesta individual'!I18=BD!$A$3,"0",IF('Propuesta individual'!I18=BD!$A$4,"0.5",IF('Propuesta individual'!I18=BD!$A$5,"1")))</f>
        <v>0</v>
      </c>
      <c r="E25" s="70">
        <f t="shared" si="1"/>
        <v>0</v>
      </c>
      <c r="F25" s="34" t="b">
        <f>IF('Propuesta individual'!L18=BD!$A$3,"0",IF('Propuesta individual'!L18=BD!$A$4,"0.5",IF('Propuesta individual'!L18=BD!$A$5,"1")))</f>
        <v>0</v>
      </c>
      <c r="G25" s="70">
        <f t="shared" si="2"/>
        <v>0</v>
      </c>
      <c r="H25" s="34" t="b">
        <f>IF('Propuesta individual'!O18=BD!$A$3,"0",IF('Propuesta individual'!O18=BD!$A$4,"0.5",IF('Propuesta individual'!O18=BD!$A$5,"1")))</f>
        <v>0</v>
      </c>
      <c r="I25" s="70">
        <f t="shared" si="3"/>
        <v>0</v>
      </c>
      <c r="K25" s="116" t="s">
        <v>14</v>
      </c>
      <c r="L25" s="117"/>
    </row>
    <row r="26" spans="1:13" x14ac:dyDescent="0.25">
      <c r="A26" s="43"/>
      <c r="B26" s="34" t="b">
        <f>IF('Propuesta individual'!F19=BD!$A$3,"0",IF('Propuesta individual'!F19=BD!$A$4,"0.5",IF('Propuesta individual'!F19=BD!$A$5,"1")))</f>
        <v>0</v>
      </c>
      <c r="C26" s="70">
        <f t="shared" si="0"/>
        <v>0</v>
      </c>
      <c r="D26" s="34" t="b">
        <f>IF('Propuesta individual'!I19=BD!$A$3,"0",IF('Propuesta individual'!I19=BD!$A$4,"0.5",IF('Propuesta individual'!I19=BD!$A$5,"1")))</f>
        <v>0</v>
      </c>
      <c r="E26" s="70">
        <f t="shared" si="1"/>
        <v>0</v>
      </c>
      <c r="F26" s="34" t="b">
        <f>IF('Propuesta individual'!L19=BD!$A$3,"0",IF('Propuesta individual'!L19=BD!$A$4,"0.5",IF('Propuesta individual'!L19=BD!$A$5,"1")))</f>
        <v>0</v>
      </c>
      <c r="G26" s="70">
        <f t="shared" si="2"/>
        <v>0</v>
      </c>
      <c r="H26" s="34" t="b">
        <f>IF('Propuesta individual'!O19=BD!$A$3,"0",IF('Propuesta individual'!O19=BD!$A$4,"0.5",IF('Propuesta individual'!O19=BD!$A$5,"1")))</f>
        <v>0</v>
      </c>
      <c r="I26" s="70">
        <f t="shared" si="3"/>
        <v>0</v>
      </c>
      <c r="K26" s="30" t="s">
        <v>16</v>
      </c>
      <c r="L26" s="31" t="s">
        <v>17</v>
      </c>
    </row>
    <row r="27" spans="1:13" ht="15.75" thickBot="1" x14ac:dyDescent="0.3">
      <c r="A27" s="43"/>
      <c r="B27" s="34" t="b">
        <f>IF('Propuesta individual'!F20=BD!$A$3,"0",IF('Propuesta individual'!F20=BD!$A$4,"0.5",IF('Propuesta individual'!F20=BD!$A$5,"1")))</f>
        <v>0</v>
      </c>
      <c r="C27" s="70">
        <f t="shared" si="0"/>
        <v>0</v>
      </c>
      <c r="D27" s="34" t="b">
        <f>IF('Propuesta individual'!I20=BD!$A$3,"0",IF('Propuesta individual'!I20=BD!$A$4,"0.5",IF('Propuesta individual'!I20=BD!$A$5,"1")))</f>
        <v>0</v>
      </c>
      <c r="E27" s="70">
        <f t="shared" si="1"/>
        <v>0</v>
      </c>
      <c r="F27" s="34" t="b">
        <f>IF('Propuesta individual'!L20=BD!$A$3,"0",IF('Propuesta individual'!L20=BD!$A$4,"0.5",IF('Propuesta individual'!L20=BD!$A$5,"1")))</f>
        <v>0</v>
      </c>
      <c r="G27" s="70">
        <f t="shared" si="2"/>
        <v>0</v>
      </c>
      <c r="H27" s="34" t="b">
        <f>IF('Propuesta individual'!O20=BD!$A$3,"0",IF('Propuesta individual'!O20=BD!$A$4,"0.5",IF('Propuesta individual'!O20=BD!$A$5,"1")))</f>
        <v>0</v>
      </c>
      <c r="I27" s="70">
        <f t="shared" si="3"/>
        <v>0</v>
      </c>
      <c r="K27" s="17">
        <f>L19</f>
        <v>0</v>
      </c>
      <c r="L27" s="29">
        <f>1-K27</f>
        <v>1</v>
      </c>
    </row>
    <row r="28" spans="1:13" x14ac:dyDescent="0.25">
      <c r="A28" s="43"/>
      <c r="B28" s="34" t="b">
        <f>IF('Propuesta individual'!F21=BD!$A$3,"0",IF('Propuesta individual'!F21=BD!$A$4,"0.5",IF('Propuesta individual'!F21=BD!$A$5,"1")))</f>
        <v>0</v>
      </c>
      <c r="C28" s="70">
        <f t="shared" si="0"/>
        <v>0</v>
      </c>
      <c r="D28" s="34" t="b">
        <f>IF('Propuesta individual'!I21=BD!$A$3,"0",IF('Propuesta individual'!I21=BD!$A$4,"0.5",IF('Propuesta individual'!I21=BD!$A$5,"1")))</f>
        <v>0</v>
      </c>
      <c r="E28" s="70">
        <f t="shared" si="1"/>
        <v>0</v>
      </c>
      <c r="F28" s="34" t="b">
        <f>IF('Propuesta individual'!L21=BD!$A$3,"0",IF('Propuesta individual'!L21=BD!$A$4,"0.5",IF('Propuesta individual'!L21=BD!$A$5,"1")))</f>
        <v>0</v>
      </c>
      <c r="G28" s="70">
        <f t="shared" si="2"/>
        <v>0</v>
      </c>
      <c r="H28" s="34" t="b">
        <f>IF('Propuesta individual'!O21=BD!$A$3,"0",IF('Propuesta individual'!O21=BD!$A$4,"0.5",IF('Propuesta individual'!O21=BD!$A$5,"1")))</f>
        <v>0</v>
      </c>
      <c r="I28" s="70">
        <f t="shared" si="3"/>
        <v>0</v>
      </c>
    </row>
    <row r="29" spans="1:13" x14ac:dyDescent="0.25">
      <c r="A29" s="43"/>
      <c r="B29" s="34" t="b">
        <f>IF('Propuesta individual'!F22=BD!$A$3,"0",IF('Propuesta individual'!F22=BD!$A$4,"0.5",IF('Propuesta individual'!F22=BD!$A$5,"1")))</f>
        <v>0</v>
      </c>
      <c r="C29" s="70">
        <f t="shared" si="0"/>
        <v>0</v>
      </c>
      <c r="D29" s="34" t="b">
        <f>IF('Propuesta individual'!I22=BD!$A$3,"0",IF('Propuesta individual'!I22=BD!$A$4,"0.5",IF('Propuesta individual'!I22=BD!$A$5,"1")))</f>
        <v>0</v>
      </c>
      <c r="E29" s="70">
        <f t="shared" si="1"/>
        <v>0</v>
      </c>
      <c r="F29" s="34" t="b">
        <f>IF('Propuesta individual'!L22=BD!$A$3,"0",IF('Propuesta individual'!L22=BD!$A$4,"0.5",IF('Propuesta individual'!L22=BD!$A$5,"1")))</f>
        <v>0</v>
      </c>
      <c r="G29" s="70">
        <f t="shared" si="2"/>
        <v>0</v>
      </c>
      <c r="H29" s="34" t="b">
        <f>IF('Propuesta individual'!O22=BD!$A$3,"0",IF('Propuesta individual'!O22=BD!$A$4,"0.5",IF('Propuesta individual'!O22=BD!$A$5,"1")))</f>
        <v>0</v>
      </c>
      <c r="I29" s="70">
        <f t="shared" si="3"/>
        <v>0</v>
      </c>
    </row>
    <row r="30" spans="1:13" x14ac:dyDescent="0.25">
      <c r="A30" s="43"/>
      <c r="B30" s="34" t="b">
        <f>IF('Propuesta individual'!F23=BD!$A$3,"0",IF('Propuesta individual'!F23=BD!$A$4,"0.5",IF('Propuesta individual'!F23=BD!$A$5,"1")))</f>
        <v>0</v>
      </c>
      <c r="C30" s="70">
        <f t="shared" si="0"/>
        <v>0</v>
      </c>
      <c r="D30" s="34" t="b">
        <f>IF('Propuesta individual'!I23=BD!$A$3,"0",IF('Propuesta individual'!I23=BD!$A$4,"0.5",IF('Propuesta individual'!I23=BD!$A$5,"1")))</f>
        <v>0</v>
      </c>
      <c r="E30" s="70">
        <f t="shared" si="1"/>
        <v>0</v>
      </c>
      <c r="F30" s="34" t="b">
        <f>IF('Propuesta individual'!L23=BD!$A$3,"0",IF('Propuesta individual'!L23=BD!$A$4,"0.5",IF('Propuesta individual'!L23=BD!$A$5,"1")))</f>
        <v>0</v>
      </c>
      <c r="G30" s="70">
        <f t="shared" si="2"/>
        <v>0</v>
      </c>
      <c r="H30" s="34" t="b">
        <f>IF('Propuesta individual'!O23=BD!$A$3,"0",IF('Propuesta individual'!O23=BD!$A$4,"0.5",IF('Propuesta individual'!O23=BD!$A$5,"1")))</f>
        <v>0</v>
      </c>
      <c r="I30" s="70">
        <f t="shared" si="3"/>
        <v>0</v>
      </c>
    </row>
    <row r="31" spans="1:13" x14ac:dyDescent="0.25">
      <c r="A31" s="43"/>
      <c r="B31" s="34" t="b">
        <f>IF('Propuesta individual'!F24=BD!$A$3,"0",IF('Propuesta individual'!F24=BD!$A$4,"0.5",IF('Propuesta individual'!F24=BD!$A$5,"1")))</f>
        <v>0</v>
      </c>
      <c r="C31" s="70">
        <f t="shared" si="0"/>
        <v>0</v>
      </c>
      <c r="D31" s="34" t="b">
        <f>IF('Propuesta individual'!I24=BD!$A$3,"0",IF('Propuesta individual'!I24=BD!$A$4,"0.5",IF('Propuesta individual'!I24=BD!$A$5,"1")))</f>
        <v>0</v>
      </c>
      <c r="E31" s="70">
        <f t="shared" si="1"/>
        <v>0</v>
      </c>
      <c r="F31" s="34" t="b">
        <f>IF('Propuesta individual'!L24=BD!$A$3,"0",IF('Propuesta individual'!L24=BD!$A$4,"0.5",IF('Propuesta individual'!L24=BD!$A$5,"1")))</f>
        <v>0</v>
      </c>
      <c r="G31" s="70">
        <f t="shared" si="2"/>
        <v>0</v>
      </c>
      <c r="H31" s="34" t="b">
        <f>IF('Propuesta individual'!O24=BD!$A$3,"0",IF('Propuesta individual'!O24=BD!$A$4,"0.5",IF('Propuesta individual'!O24=BD!$A$5,"1")))</f>
        <v>0</v>
      </c>
      <c r="I31" s="70">
        <f t="shared" si="3"/>
        <v>0</v>
      </c>
    </row>
    <row r="32" spans="1:13" x14ac:dyDescent="0.25">
      <c r="A32" s="43"/>
      <c r="B32" s="34" t="b">
        <f>IF('Propuesta individual'!F25=BD!$A$3,"0",IF('Propuesta individual'!F25=BD!$A$4,"0.5",IF('Propuesta individual'!F25=BD!$A$5,"1")))</f>
        <v>0</v>
      </c>
      <c r="C32" s="70">
        <f t="shared" si="0"/>
        <v>0</v>
      </c>
      <c r="D32" s="34" t="b">
        <f>IF('Propuesta individual'!I25=BD!$A$3,"0",IF('Propuesta individual'!I25=BD!$A$4,"0.5",IF('Propuesta individual'!I25=BD!$A$5,"1")))</f>
        <v>0</v>
      </c>
      <c r="E32" s="70">
        <f t="shared" si="1"/>
        <v>0</v>
      </c>
      <c r="F32" s="34" t="b">
        <f>IF('Propuesta individual'!L25=BD!$A$3,"0",IF('Propuesta individual'!L25=BD!$A$4,"0.5",IF('Propuesta individual'!L25=BD!$A$5,"1")))</f>
        <v>0</v>
      </c>
      <c r="G32" s="70">
        <f t="shared" si="2"/>
        <v>0</v>
      </c>
      <c r="H32" s="34" t="b">
        <f>IF('Propuesta individual'!O25=BD!$A$3,"0",IF('Propuesta individual'!O25=BD!$A$4,"0.5",IF('Propuesta individual'!O25=BD!$A$5,"1")))</f>
        <v>0</v>
      </c>
      <c r="I32" s="70">
        <f t="shared" si="3"/>
        <v>0</v>
      </c>
    </row>
    <row r="33" spans="1:9" x14ac:dyDescent="0.25">
      <c r="A33" s="41"/>
      <c r="B33" s="34" t="b">
        <f>IF('Propuesta individual'!F26=BD!$A$3,"0",IF('Propuesta individual'!F26=BD!$A$4,"0.5",IF('Propuesta individual'!F26=BD!$A$5,"1")))</f>
        <v>0</v>
      </c>
      <c r="C33" s="70">
        <f t="shared" si="0"/>
        <v>0</v>
      </c>
      <c r="D33" s="34" t="b">
        <f>IF('Propuesta individual'!I26=BD!$A$3,"0",IF('Propuesta individual'!I26=BD!$A$4,"0.5",IF('Propuesta individual'!I26=BD!$A$5,"1")))</f>
        <v>0</v>
      </c>
      <c r="E33" s="70">
        <f t="shared" si="1"/>
        <v>0</v>
      </c>
      <c r="F33" s="34" t="b">
        <f>IF('Propuesta individual'!L26=BD!$A$3,"0",IF('Propuesta individual'!L26=BD!$A$4,"0.5",IF('Propuesta individual'!L26=BD!$A$5,"1")))</f>
        <v>0</v>
      </c>
      <c r="G33" s="70">
        <f t="shared" si="2"/>
        <v>0</v>
      </c>
      <c r="H33" s="34" t="b">
        <f>IF('Propuesta individual'!O26=BD!$A$3,"0",IF('Propuesta individual'!O26=BD!$A$4,"0.5",IF('Propuesta individual'!O26=BD!$A$5,"1")))</f>
        <v>0</v>
      </c>
      <c r="I33" s="70">
        <f t="shared" si="3"/>
        <v>0</v>
      </c>
    </row>
    <row r="34" spans="1:9" x14ac:dyDescent="0.25">
      <c r="A34" s="41"/>
      <c r="B34" s="34" t="b">
        <f>IF('Propuesta individual'!F27=BD!$A$3,"0",IF('Propuesta individual'!F27=BD!$A$4,"0.5",IF('Propuesta individual'!F27=BD!$A$5,"1")))</f>
        <v>0</v>
      </c>
      <c r="C34" s="70">
        <f t="shared" si="0"/>
        <v>0</v>
      </c>
      <c r="D34" s="34" t="b">
        <f>IF('Propuesta individual'!I27=BD!$A$3,"0",IF('Propuesta individual'!I27=BD!$A$4,"0.5",IF('Propuesta individual'!I27=BD!$A$5,"1")))</f>
        <v>0</v>
      </c>
      <c r="E34" s="70">
        <f t="shared" si="1"/>
        <v>0</v>
      </c>
      <c r="F34" s="34" t="b">
        <f>IF('Propuesta individual'!L27=BD!$A$3,"0",IF('Propuesta individual'!L27=BD!$A$4,"0.5",IF('Propuesta individual'!L27=BD!$A$5,"1")))</f>
        <v>0</v>
      </c>
      <c r="G34" s="70">
        <f t="shared" si="2"/>
        <v>0</v>
      </c>
      <c r="H34" s="34" t="b">
        <f>IF('Propuesta individual'!O27=BD!$A$3,"0",IF('Propuesta individual'!O27=BD!$A$4,"0.5",IF('Propuesta individual'!O27=BD!$A$5,"1")))</f>
        <v>0</v>
      </c>
      <c r="I34" s="70">
        <f t="shared" si="3"/>
        <v>0</v>
      </c>
    </row>
    <row r="35" spans="1:9" x14ac:dyDescent="0.25">
      <c r="A35" s="41"/>
      <c r="B35" s="34" t="b">
        <f>IF('Propuesta individual'!F28=BD!$A$3,"0",IF('Propuesta individual'!F28=BD!$A$4,"0.5",IF('Propuesta individual'!F28=BD!$A$5,"1")))</f>
        <v>0</v>
      </c>
      <c r="C35" s="70">
        <f t="shared" si="0"/>
        <v>0</v>
      </c>
      <c r="D35" s="34" t="b">
        <f>IF('Propuesta individual'!I28=BD!$A$3,"0",IF('Propuesta individual'!I28=BD!$A$4,"0.5",IF('Propuesta individual'!I28=BD!$A$5,"1")))</f>
        <v>0</v>
      </c>
      <c r="E35" s="70">
        <f t="shared" si="1"/>
        <v>0</v>
      </c>
      <c r="F35" s="34" t="b">
        <f>IF('Propuesta individual'!L28=BD!$A$3,"0",IF('Propuesta individual'!L28=BD!$A$4,"0.5",IF('Propuesta individual'!L28=BD!$A$5,"1")))</f>
        <v>0</v>
      </c>
      <c r="G35" s="70">
        <f t="shared" si="2"/>
        <v>0</v>
      </c>
      <c r="H35" s="34" t="b">
        <f>IF('Propuesta individual'!O28=BD!$A$3,"0",IF('Propuesta individual'!O28=BD!$A$4,"0.5",IF('Propuesta individual'!O28=BD!$A$5,"1")))</f>
        <v>0</v>
      </c>
      <c r="I35" s="70">
        <f t="shared" si="3"/>
        <v>0</v>
      </c>
    </row>
    <row r="36" spans="1:9" x14ac:dyDescent="0.25">
      <c r="A36" s="41"/>
      <c r="B36" s="34" t="b">
        <f>IF('Propuesta individual'!F29=BD!$A$3,"0",IF('Propuesta individual'!F29=BD!$A$4,"0.5",IF('Propuesta individual'!F29=BD!$A$5,"1")))</f>
        <v>0</v>
      </c>
      <c r="C36" s="70">
        <f t="shared" si="0"/>
        <v>0</v>
      </c>
      <c r="D36" s="34" t="b">
        <f>IF('Propuesta individual'!I29=BD!$A$3,"0",IF('Propuesta individual'!I29=BD!$A$4,"0.5",IF('Propuesta individual'!I29=BD!$A$5,"1")))</f>
        <v>0</v>
      </c>
      <c r="E36" s="70">
        <f t="shared" si="1"/>
        <v>0</v>
      </c>
      <c r="F36" s="34" t="b">
        <f>IF('Propuesta individual'!L29=BD!$A$3,"0",IF('Propuesta individual'!L29=BD!$A$4,"0.5",IF('Propuesta individual'!L29=BD!$A$5,"1")))</f>
        <v>0</v>
      </c>
      <c r="G36" s="70">
        <f t="shared" si="2"/>
        <v>0</v>
      </c>
      <c r="H36" s="34" t="b">
        <f>IF('Propuesta individual'!O29=BD!$A$3,"0",IF('Propuesta individual'!O29=BD!$A$4,"0.5",IF('Propuesta individual'!O29=BD!$A$5,"1")))</f>
        <v>0</v>
      </c>
      <c r="I36" s="70">
        <f t="shared" si="3"/>
        <v>0</v>
      </c>
    </row>
    <row r="37" spans="1:9" x14ac:dyDescent="0.25">
      <c r="A37" s="41"/>
      <c r="B37" s="34" t="b">
        <f>IF('Propuesta individual'!F30=BD!$A$3,"0",IF('Propuesta individual'!F30=BD!$A$4,"0.5",IF('Propuesta individual'!F30=BD!$A$5,"1")))</f>
        <v>0</v>
      </c>
      <c r="C37" s="70">
        <f t="shared" si="0"/>
        <v>0</v>
      </c>
      <c r="D37" s="34" t="b">
        <f>IF('Propuesta individual'!I30=BD!$A$3,"0",IF('Propuesta individual'!I30=BD!$A$4,"0.5",IF('Propuesta individual'!I30=BD!$A$5,"1")))</f>
        <v>0</v>
      </c>
      <c r="E37" s="70">
        <f t="shared" si="1"/>
        <v>0</v>
      </c>
      <c r="F37" s="34" t="b">
        <f>IF('Propuesta individual'!L30=BD!$A$3,"0",IF('Propuesta individual'!L30=BD!$A$4,"0.5",IF('Propuesta individual'!L30=BD!$A$5,"1")))</f>
        <v>0</v>
      </c>
      <c r="G37" s="70">
        <f t="shared" si="2"/>
        <v>0</v>
      </c>
      <c r="H37" s="34" t="b">
        <f>IF('Propuesta individual'!O30=BD!$A$3,"0",IF('Propuesta individual'!O30=BD!$A$4,"0.5",IF('Propuesta individual'!O30=BD!$A$5,"1")))</f>
        <v>0</v>
      </c>
      <c r="I37" s="70">
        <f t="shared" si="3"/>
        <v>0</v>
      </c>
    </row>
    <row r="38" spans="1:9" x14ac:dyDescent="0.25">
      <c r="A38" s="41"/>
      <c r="B38" s="34" t="b">
        <f>IF('Propuesta individual'!F31=BD!$A$3,"0",IF('Propuesta individual'!F31=BD!$A$4,"0.5",IF('Propuesta individual'!F31=BD!$A$5,"1")))</f>
        <v>0</v>
      </c>
      <c r="C38" s="70">
        <f t="shared" si="0"/>
        <v>0</v>
      </c>
      <c r="D38" s="34" t="b">
        <f>IF('Propuesta individual'!I31=BD!$A$3,"0",IF('Propuesta individual'!I31=BD!$A$4,"0.5",IF('Propuesta individual'!I31=BD!$A$5,"1")))</f>
        <v>0</v>
      </c>
      <c r="E38" s="70">
        <f t="shared" si="1"/>
        <v>0</v>
      </c>
      <c r="F38" s="34" t="b">
        <f>IF('Propuesta individual'!L31=BD!$A$3,"0",IF('Propuesta individual'!L31=BD!$A$4,"0.5",IF('Propuesta individual'!L31=BD!$A$5,"1")))</f>
        <v>0</v>
      </c>
      <c r="G38" s="70">
        <f t="shared" si="2"/>
        <v>0</v>
      </c>
      <c r="H38" s="34" t="b">
        <f>IF('Propuesta individual'!O31=BD!$A$3,"0",IF('Propuesta individual'!O31=BD!$A$4,"0.5",IF('Propuesta individual'!O31=BD!$A$5,"1")))</f>
        <v>0</v>
      </c>
      <c r="I38" s="70">
        <f t="shared" si="3"/>
        <v>0</v>
      </c>
    </row>
    <row r="39" spans="1:9" x14ac:dyDescent="0.25">
      <c r="A39" s="41"/>
      <c r="B39" s="34" t="b">
        <f>IF('Propuesta individual'!F32=BD!$A$3,"0",IF('Propuesta individual'!F32=BD!$A$4,"0.5",IF('Propuesta individual'!F32=BD!$A$5,"1")))</f>
        <v>0</v>
      </c>
      <c r="C39" s="70">
        <f t="shared" si="0"/>
        <v>0</v>
      </c>
      <c r="D39" s="34" t="b">
        <f>IF('Propuesta individual'!I32=BD!$A$3,"0",IF('Propuesta individual'!I32=BD!$A$4,"0.5",IF('Propuesta individual'!I32=BD!$A$5,"1")))</f>
        <v>0</v>
      </c>
      <c r="E39" s="70">
        <f t="shared" si="1"/>
        <v>0</v>
      </c>
      <c r="F39" s="34" t="b">
        <f>IF('Propuesta individual'!L32=BD!$A$3,"0",IF('Propuesta individual'!L32=BD!$A$4,"0.5",IF('Propuesta individual'!L32=BD!$A$5,"1")))</f>
        <v>0</v>
      </c>
      <c r="G39" s="70">
        <f t="shared" si="2"/>
        <v>0</v>
      </c>
      <c r="H39" s="34" t="b">
        <f>IF('Propuesta individual'!O32=BD!$A$3,"0",IF('Propuesta individual'!O32=BD!$A$4,"0.5",IF('Propuesta individual'!O32=BD!$A$5,"1")))</f>
        <v>0</v>
      </c>
      <c r="I39" s="70">
        <f t="shared" si="3"/>
        <v>0</v>
      </c>
    </row>
    <row r="40" spans="1:9" x14ac:dyDescent="0.25">
      <c r="A40" s="41"/>
      <c r="B40" s="34" t="b">
        <f>IF('Propuesta individual'!F33=BD!$A$3,"0",IF('Propuesta individual'!F33=BD!$A$4,"0.5",IF('Propuesta individual'!F33=BD!$A$5,"1")))</f>
        <v>0</v>
      </c>
      <c r="C40" s="70">
        <f t="shared" si="0"/>
        <v>0</v>
      </c>
      <c r="D40" s="34" t="b">
        <f>IF('Propuesta individual'!I33=BD!$A$3,"0",IF('Propuesta individual'!I33=BD!$A$4,"0.5",IF('Propuesta individual'!I33=BD!$A$5,"1")))</f>
        <v>0</v>
      </c>
      <c r="E40" s="70">
        <f t="shared" si="1"/>
        <v>0</v>
      </c>
      <c r="F40" s="34" t="b">
        <f>IF('Propuesta individual'!L33=BD!$A$3,"0",IF('Propuesta individual'!L33=BD!$A$4,"0.5",IF('Propuesta individual'!L33=BD!$A$5,"1")))</f>
        <v>0</v>
      </c>
      <c r="G40" s="70">
        <f t="shared" si="2"/>
        <v>0</v>
      </c>
      <c r="H40" s="34" t="b">
        <f>IF('Propuesta individual'!O33=BD!$A$3,"0",IF('Propuesta individual'!O33=BD!$A$4,"0.5",IF('Propuesta individual'!O33=BD!$A$5,"1")))</f>
        <v>0</v>
      </c>
      <c r="I40" s="70">
        <f t="shared" si="3"/>
        <v>0</v>
      </c>
    </row>
    <row r="41" spans="1:9" x14ac:dyDescent="0.25">
      <c r="A41" s="41"/>
      <c r="B41" s="34" t="b">
        <f>IF('Propuesta individual'!F34=BD!$A$3,"0",IF('Propuesta individual'!F34=BD!$A$4,"0.5",IF('Propuesta individual'!F34=BD!$A$5,"1")))</f>
        <v>0</v>
      </c>
      <c r="C41" s="70">
        <f t="shared" si="0"/>
        <v>0</v>
      </c>
      <c r="D41" s="34" t="b">
        <f>IF('Propuesta individual'!I34=BD!$A$3,"0",IF('Propuesta individual'!I34=BD!$A$4,"0.5",IF('Propuesta individual'!I34=BD!$A$5,"1")))</f>
        <v>0</v>
      </c>
      <c r="E41" s="70">
        <f t="shared" si="1"/>
        <v>0</v>
      </c>
      <c r="F41" s="34" t="b">
        <f>IF('Propuesta individual'!L34=BD!$A$3,"0",IF('Propuesta individual'!L34=BD!$A$4,"0.5",IF('Propuesta individual'!L34=BD!$A$5,"1")))</f>
        <v>0</v>
      </c>
      <c r="G41" s="70">
        <f t="shared" si="2"/>
        <v>0</v>
      </c>
      <c r="H41" s="34" t="b">
        <f>IF('Propuesta individual'!O34=BD!$A$3,"0",IF('Propuesta individual'!O34=BD!$A$4,"0.5",IF('Propuesta individual'!O34=BD!$A$5,"1")))</f>
        <v>0</v>
      </c>
      <c r="I41" s="70">
        <f t="shared" si="3"/>
        <v>0</v>
      </c>
    </row>
    <row r="42" spans="1:9" x14ac:dyDescent="0.25">
      <c r="A42" s="41"/>
      <c r="G42" s="72"/>
    </row>
    <row r="43" spans="1:9" x14ac:dyDescent="0.25">
      <c r="A43" s="41"/>
    </row>
    <row r="44" spans="1:9" x14ac:dyDescent="0.25">
      <c r="A44" s="41"/>
    </row>
    <row r="45" spans="1:9" x14ac:dyDescent="0.25">
      <c r="A45" s="41"/>
    </row>
    <row r="46" spans="1:9" x14ac:dyDescent="0.25">
      <c r="A46" s="41"/>
    </row>
    <row r="47" spans="1:9" x14ac:dyDescent="0.25">
      <c r="A47" s="41"/>
    </row>
    <row r="48" spans="1:9" x14ac:dyDescent="0.25">
      <c r="A48" s="41"/>
    </row>
    <row r="49" spans="1:2" x14ac:dyDescent="0.25">
      <c r="A49" s="41"/>
    </row>
    <row r="50" spans="1:2" x14ac:dyDescent="0.25">
      <c r="A50" s="41"/>
      <c r="B50" s="1"/>
    </row>
    <row r="51" spans="1:2" x14ac:dyDescent="0.25">
      <c r="A51" s="41"/>
    </row>
    <row r="52" spans="1:2" x14ac:dyDescent="0.25">
      <c r="A52" s="41"/>
    </row>
    <row r="53" spans="1:2" x14ac:dyDescent="0.25">
      <c r="A53" s="41"/>
    </row>
    <row r="54" spans="1:2" x14ac:dyDescent="0.25">
      <c r="A54" s="41"/>
    </row>
    <row r="55" spans="1:2" x14ac:dyDescent="0.25">
      <c r="A55" s="41"/>
    </row>
    <row r="56" spans="1:2" x14ac:dyDescent="0.25">
      <c r="A56" s="41"/>
    </row>
    <row r="57" spans="1:2" x14ac:dyDescent="0.25">
      <c r="A57" s="41"/>
    </row>
    <row r="58" spans="1:2" x14ac:dyDescent="0.25">
      <c r="A58" s="41"/>
    </row>
    <row r="59" spans="1:2" x14ac:dyDescent="0.25">
      <c r="A59" s="41"/>
    </row>
    <row r="60" spans="1:2" x14ac:dyDescent="0.25">
      <c r="A60" s="41"/>
    </row>
    <row r="61" spans="1:2" x14ac:dyDescent="0.25">
      <c r="A61" s="41"/>
    </row>
    <row r="62" spans="1:2" x14ac:dyDescent="0.25">
      <c r="A62" s="41"/>
    </row>
    <row r="63" spans="1:2" x14ac:dyDescent="0.25">
      <c r="A63" s="41"/>
    </row>
    <row r="64" spans="1:2" x14ac:dyDescent="0.25">
      <c r="A64" s="41"/>
    </row>
    <row r="65" spans="1:1" x14ac:dyDescent="0.25">
      <c r="A65" s="41"/>
    </row>
    <row r="66" spans="1:1" x14ac:dyDescent="0.25">
      <c r="A66" s="41"/>
    </row>
    <row r="67" spans="1:1" x14ac:dyDescent="0.25">
      <c r="A67" s="41"/>
    </row>
    <row r="68" spans="1:1" x14ac:dyDescent="0.25">
      <c r="A68" s="41"/>
    </row>
    <row r="69" spans="1:1" x14ac:dyDescent="0.25">
      <c r="A69" s="41"/>
    </row>
    <row r="70" spans="1:1" x14ac:dyDescent="0.25">
      <c r="A70" s="41"/>
    </row>
    <row r="71" spans="1:1" x14ac:dyDescent="0.25">
      <c r="A71" s="41"/>
    </row>
    <row r="72" spans="1:1" x14ac:dyDescent="0.25">
      <c r="A72" s="41"/>
    </row>
    <row r="73" spans="1:1" x14ac:dyDescent="0.25">
      <c r="A73" s="41"/>
    </row>
    <row r="74" spans="1:1" x14ac:dyDescent="0.25">
      <c r="A74" s="41"/>
    </row>
    <row r="75" spans="1:1" x14ac:dyDescent="0.25">
      <c r="A75" s="41"/>
    </row>
    <row r="76" spans="1:1" x14ac:dyDescent="0.25">
      <c r="A76" s="41"/>
    </row>
    <row r="77" spans="1:1" x14ac:dyDescent="0.25">
      <c r="A77" s="41"/>
    </row>
    <row r="78" spans="1:1" x14ac:dyDescent="0.25">
      <c r="A78" s="41"/>
    </row>
    <row r="79" spans="1:1" x14ac:dyDescent="0.25">
      <c r="A79" s="41"/>
    </row>
    <row r="80" spans="1:1" x14ac:dyDescent="0.25">
      <c r="A80" s="41"/>
    </row>
    <row r="81" spans="1:1" x14ac:dyDescent="0.25">
      <c r="A81" s="41"/>
    </row>
    <row r="82" spans="1:1" x14ac:dyDescent="0.25">
      <c r="A82" s="41"/>
    </row>
    <row r="83" spans="1:1" x14ac:dyDescent="0.25">
      <c r="A83" s="41"/>
    </row>
    <row r="84" spans="1:1" x14ac:dyDescent="0.25">
      <c r="A84" s="41"/>
    </row>
    <row r="85" spans="1:1" x14ac:dyDescent="0.25">
      <c r="A85" s="41"/>
    </row>
    <row r="86" spans="1:1" x14ac:dyDescent="0.25">
      <c r="A86" s="41"/>
    </row>
    <row r="87" spans="1:1" x14ac:dyDescent="0.25">
      <c r="A87" s="41"/>
    </row>
    <row r="88" spans="1:1" x14ac:dyDescent="0.25">
      <c r="A88" s="41"/>
    </row>
    <row r="89" spans="1:1" x14ac:dyDescent="0.25">
      <c r="A89" s="41"/>
    </row>
    <row r="90" spans="1:1" x14ac:dyDescent="0.25">
      <c r="A90" s="41"/>
    </row>
    <row r="91" spans="1:1" x14ac:dyDescent="0.25">
      <c r="A91" s="41"/>
    </row>
    <row r="92" spans="1:1" x14ac:dyDescent="0.25">
      <c r="A92" s="41"/>
    </row>
    <row r="93" spans="1:1" x14ac:dyDescent="0.25">
      <c r="A93" s="41"/>
    </row>
    <row r="94" spans="1:1" x14ac:dyDescent="0.25">
      <c r="A94" s="41"/>
    </row>
    <row r="95" spans="1:1" x14ac:dyDescent="0.25">
      <c r="A95" s="41"/>
    </row>
    <row r="96" spans="1:1" x14ac:dyDescent="0.25">
      <c r="A96" s="41"/>
    </row>
    <row r="97" spans="1:1" x14ac:dyDescent="0.25">
      <c r="A97" s="41"/>
    </row>
    <row r="98" spans="1:1" x14ac:dyDescent="0.25">
      <c r="A98" s="41"/>
    </row>
    <row r="99" spans="1:1" x14ac:dyDescent="0.25">
      <c r="A99" s="41"/>
    </row>
    <row r="100" spans="1:1" x14ac:dyDescent="0.25">
      <c r="A100" s="41"/>
    </row>
    <row r="101" spans="1:1" x14ac:dyDescent="0.25">
      <c r="A101" s="41"/>
    </row>
    <row r="102" spans="1:1" x14ac:dyDescent="0.25">
      <c r="A102" s="41"/>
    </row>
    <row r="103" spans="1:1" x14ac:dyDescent="0.25">
      <c r="A103" s="41"/>
    </row>
    <row r="104" spans="1:1" x14ac:dyDescent="0.25">
      <c r="A104" s="41"/>
    </row>
    <row r="105" spans="1:1" x14ac:dyDescent="0.25">
      <c r="A105" s="41"/>
    </row>
    <row r="106" spans="1:1" x14ac:dyDescent="0.25">
      <c r="A106" s="41"/>
    </row>
    <row r="107" spans="1:1" x14ac:dyDescent="0.25">
      <c r="A107" s="41"/>
    </row>
    <row r="108" spans="1:1" x14ac:dyDescent="0.25">
      <c r="A108" s="41"/>
    </row>
    <row r="109" spans="1:1" x14ac:dyDescent="0.25">
      <c r="A109" s="41"/>
    </row>
    <row r="110" spans="1:1" x14ac:dyDescent="0.25">
      <c r="A110" s="41"/>
    </row>
    <row r="111" spans="1:1" x14ac:dyDescent="0.25">
      <c r="A111" s="41"/>
    </row>
    <row r="112" spans="1:1" x14ac:dyDescent="0.25">
      <c r="A112" s="41"/>
    </row>
    <row r="113" spans="1:1" x14ac:dyDescent="0.25">
      <c r="A113" s="41"/>
    </row>
    <row r="114" spans="1:1" x14ac:dyDescent="0.25">
      <c r="A114" s="41"/>
    </row>
    <row r="115" spans="1:1" x14ac:dyDescent="0.25">
      <c r="A115" s="41"/>
    </row>
    <row r="116" spans="1:1" x14ac:dyDescent="0.25">
      <c r="A116" s="41"/>
    </row>
  </sheetData>
  <mergeCells count="7">
    <mergeCell ref="K11:M12"/>
    <mergeCell ref="K25:L25"/>
    <mergeCell ref="A1:C1"/>
    <mergeCell ref="B12:C12"/>
    <mergeCell ref="D12:E12"/>
    <mergeCell ref="F12:G12"/>
    <mergeCell ref="H12:I12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BFD40-41ED-40E7-87F2-9CCEC4AA8E3E}">
  <sheetPr codeName="Hoja1"/>
  <dimension ref="A1:O34"/>
  <sheetViews>
    <sheetView showGridLines="0" zoomScale="65" zoomScaleNormal="62" workbookViewId="0">
      <selection activeCell="C16" sqref="C16"/>
    </sheetView>
  </sheetViews>
  <sheetFormatPr baseColWidth="10" defaultColWidth="11.5703125" defaultRowHeight="18" x14ac:dyDescent="0.25"/>
  <cols>
    <col min="1" max="1" width="18.85546875" style="7" customWidth="1"/>
    <col min="2" max="3" width="69.5703125" style="7" customWidth="1"/>
    <col min="4" max="4" width="58.28515625" style="7" customWidth="1"/>
    <col min="5" max="5" width="24.7109375" style="7" customWidth="1"/>
    <col min="6" max="6" width="24.140625" style="7" customWidth="1"/>
    <col min="7" max="7" width="38.28515625" style="7" customWidth="1"/>
    <col min="8" max="8" width="15.28515625" style="7" customWidth="1"/>
    <col min="9" max="9" width="29.140625" style="7" customWidth="1"/>
    <col min="10" max="10" width="35.28515625" style="7" customWidth="1"/>
    <col min="11" max="11" width="17.7109375" style="7" customWidth="1"/>
    <col min="12" max="12" width="24.7109375" style="7" customWidth="1"/>
    <col min="13" max="13" width="40.28515625" style="7" customWidth="1"/>
    <col min="14" max="14" width="20.140625" style="7" customWidth="1"/>
    <col min="15" max="15" width="28.85546875" style="7" customWidth="1"/>
    <col min="16" max="16384" width="11.5703125" style="7"/>
  </cols>
  <sheetData>
    <row r="1" spans="1:15" ht="44.25" customHeight="1" x14ac:dyDescent="0.25">
      <c r="B1" s="46" t="s">
        <v>10</v>
      </c>
      <c r="C1" s="35"/>
      <c r="E1" s="39"/>
      <c r="G1"/>
    </row>
    <row r="2" spans="1:15" ht="44.25" customHeight="1" x14ac:dyDescent="0.25">
      <c r="B2" s="46" t="s">
        <v>28</v>
      </c>
      <c r="C2" s="35"/>
      <c r="E2" s="39"/>
      <c r="G2"/>
    </row>
    <row r="3" spans="1:15" ht="20.25" x14ac:dyDescent="0.25">
      <c r="B3" s="46" t="s">
        <v>27</v>
      </c>
      <c r="C3" s="35"/>
      <c r="E3" s="39"/>
      <c r="G3"/>
    </row>
    <row r="4" spans="1:15" s="39" customFormat="1" ht="59.25" customHeight="1" thickBot="1" x14ac:dyDescent="0.3">
      <c r="B4" s="38"/>
      <c r="C4" s="38"/>
    </row>
    <row r="5" spans="1:15" x14ac:dyDescent="0.25">
      <c r="B5" s="103" t="s">
        <v>18</v>
      </c>
      <c r="C5" s="103" t="s">
        <v>31</v>
      </c>
      <c r="D5" s="110" t="s">
        <v>32</v>
      </c>
      <c r="E5" s="111"/>
      <c r="F5" s="112"/>
      <c r="G5" s="107" t="s">
        <v>34</v>
      </c>
      <c r="H5" s="108"/>
      <c r="I5" s="109"/>
      <c r="J5" s="110" t="s">
        <v>33</v>
      </c>
      <c r="K5" s="111"/>
      <c r="L5" s="113"/>
      <c r="M5" s="107" t="s">
        <v>36</v>
      </c>
      <c r="N5" s="108"/>
      <c r="O5" s="109"/>
    </row>
    <row r="6" spans="1:15" ht="18.75" thickBot="1" x14ac:dyDescent="0.3">
      <c r="B6" s="114"/>
      <c r="C6" s="103"/>
      <c r="D6" s="62" t="s">
        <v>0</v>
      </c>
      <c r="E6" s="45" t="s">
        <v>1</v>
      </c>
      <c r="F6" s="64" t="s">
        <v>9</v>
      </c>
      <c r="G6" s="65" t="s">
        <v>0</v>
      </c>
      <c r="H6" s="44" t="s">
        <v>1</v>
      </c>
      <c r="I6" s="66" t="s">
        <v>9</v>
      </c>
      <c r="J6" s="62" t="s">
        <v>0</v>
      </c>
      <c r="K6" s="45" t="s">
        <v>1</v>
      </c>
      <c r="L6" s="63" t="s">
        <v>9</v>
      </c>
      <c r="M6" s="65" t="s">
        <v>0</v>
      </c>
      <c r="N6" s="44" t="s">
        <v>1</v>
      </c>
      <c r="O6" s="66" t="s">
        <v>9</v>
      </c>
    </row>
    <row r="7" spans="1:15" x14ac:dyDescent="0.25">
      <c r="A7" s="104" t="s">
        <v>29</v>
      </c>
      <c r="B7" s="88">
        <v>1</v>
      </c>
      <c r="C7" s="61"/>
      <c r="D7" s="79"/>
      <c r="E7" s="80"/>
      <c r="F7" s="85"/>
      <c r="G7" s="79"/>
      <c r="H7" s="80"/>
      <c r="I7" s="85"/>
      <c r="J7" s="79"/>
      <c r="K7" s="80"/>
      <c r="L7" s="81"/>
      <c r="M7" s="79"/>
      <c r="N7" s="80"/>
      <c r="O7" s="81"/>
    </row>
    <row r="8" spans="1:15" x14ac:dyDescent="0.25">
      <c r="A8" s="104"/>
      <c r="B8" s="88">
        <v>2</v>
      </c>
      <c r="C8" s="61"/>
      <c r="D8" s="82"/>
      <c r="E8" s="78"/>
      <c r="F8" s="86"/>
      <c r="G8" s="82"/>
      <c r="H8" s="78"/>
      <c r="I8" s="86"/>
      <c r="J8" s="82"/>
      <c r="K8" s="78"/>
      <c r="L8" s="83"/>
      <c r="M8" s="82"/>
      <c r="N8" s="78"/>
      <c r="O8" s="83"/>
    </row>
    <row r="9" spans="1:15" x14ac:dyDescent="0.25">
      <c r="A9" s="104"/>
      <c r="B9" s="88">
        <v>3</v>
      </c>
      <c r="C9" s="61"/>
      <c r="D9" s="82"/>
      <c r="E9" s="78"/>
      <c r="F9" s="86"/>
      <c r="G9" s="82"/>
      <c r="H9" s="78"/>
      <c r="I9" s="86"/>
      <c r="J9" s="82"/>
      <c r="K9" s="78"/>
      <c r="L9" s="83"/>
      <c r="M9" s="82"/>
      <c r="N9" s="78"/>
      <c r="O9" s="83"/>
    </row>
    <row r="10" spans="1:15" x14ac:dyDescent="0.25">
      <c r="A10" s="104"/>
      <c r="B10" s="88">
        <v>4</v>
      </c>
      <c r="C10" s="61"/>
      <c r="D10" s="82"/>
      <c r="E10" s="78"/>
      <c r="F10" s="86"/>
      <c r="G10" s="82"/>
      <c r="H10" s="78"/>
      <c r="I10" s="86"/>
      <c r="J10" s="82"/>
      <c r="K10" s="78"/>
      <c r="L10" s="83"/>
      <c r="M10" s="82"/>
      <c r="N10" s="78"/>
      <c r="O10" s="83"/>
    </row>
    <row r="11" spans="1:15" x14ac:dyDescent="0.25">
      <c r="A11" s="104"/>
      <c r="B11" s="88">
        <v>5</v>
      </c>
      <c r="C11" s="61"/>
      <c r="D11" s="82"/>
      <c r="E11" s="78"/>
      <c r="F11" s="86"/>
      <c r="G11" s="82"/>
      <c r="H11" s="78"/>
      <c r="I11" s="86"/>
      <c r="J11" s="82"/>
      <c r="K11" s="78"/>
      <c r="L11" s="83"/>
      <c r="M11" s="82"/>
      <c r="N11" s="78"/>
      <c r="O11" s="83"/>
    </row>
    <row r="12" spans="1:15" x14ac:dyDescent="0.25">
      <c r="A12" s="104"/>
      <c r="B12" s="88">
        <v>6</v>
      </c>
      <c r="C12" s="61"/>
      <c r="D12" s="82"/>
      <c r="E12" s="78"/>
      <c r="F12" s="86"/>
      <c r="G12" s="82"/>
      <c r="H12" s="78"/>
      <c r="I12" s="86"/>
      <c r="J12" s="82"/>
      <c r="K12" s="78"/>
      <c r="L12" s="83"/>
      <c r="M12" s="82"/>
      <c r="N12" s="78"/>
      <c r="O12" s="83"/>
    </row>
    <row r="13" spans="1:15" x14ac:dyDescent="0.25">
      <c r="A13" s="104"/>
      <c r="B13" s="88">
        <v>7</v>
      </c>
      <c r="C13" s="61"/>
      <c r="D13" s="82"/>
      <c r="E13" s="78"/>
      <c r="F13" s="86"/>
      <c r="G13" s="82"/>
      <c r="H13" s="78"/>
      <c r="I13" s="86"/>
      <c r="J13" s="82"/>
      <c r="K13" s="78"/>
      <c r="L13" s="83"/>
      <c r="M13" s="82"/>
      <c r="N13" s="78"/>
      <c r="O13" s="83"/>
    </row>
    <row r="14" spans="1:15" x14ac:dyDescent="0.25">
      <c r="A14" s="104"/>
      <c r="B14" s="88">
        <v>8</v>
      </c>
      <c r="C14" s="61"/>
      <c r="D14" s="82"/>
      <c r="E14" s="78"/>
      <c r="F14" s="86"/>
      <c r="G14" s="82"/>
      <c r="H14" s="78"/>
      <c r="I14" s="86"/>
      <c r="J14" s="82"/>
      <c r="K14" s="78"/>
      <c r="L14" s="83"/>
      <c r="M14" s="82"/>
      <c r="N14" s="78"/>
      <c r="O14" s="83"/>
    </row>
    <row r="15" spans="1:15" x14ac:dyDescent="0.25">
      <c r="A15" s="104"/>
      <c r="B15" s="88">
        <v>9</v>
      </c>
      <c r="C15" s="61"/>
      <c r="D15" s="82"/>
      <c r="E15" s="78"/>
      <c r="F15" s="86"/>
      <c r="G15" s="82"/>
      <c r="H15" s="78"/>
      <c r="I15" s="86"/>
      <c r="J15" s="82"/>
      <c r="K15" s="78"/>
      <c r="L15" s="83"/>
      <c r="M15" s="82"/>
      <c r="N15" s="78"/>
      <c r="O15" s="83"/>
    </row>
    <row r="16" spans="1:15" x14ac:dyDescent="0.25">
      <c r="A16" s="105" t="s">
        <v>30</v>
      </c>
      <c r="B16" s="88">
        <v>10</v>
      </c>
      <c r="C16" s="61"/>
      <c r="D16" s="82"/>
      <c r="E16" s="78"/>
      <c r="F16" s="86"/>
      <c r="G16" s="82"/>
      <c r="H16" s="78"/>
      <c r="I16" s="86"/>
      <c r="J16" s="82"/>
      <c r="K16" s="78"/>
      <c r="L16" s="83"/>
      <c r="M16" s="82"/>
      <c r="N16" s="78"/>
      <c r="O16" s="83"/>
    </row>
    <row r="17" spans="1:15" x14ac:dyDescent="0.25">
      <c r="A17" s="105"/>
      <c r="B17" s="88">
        <v>11</v>
      </c>
      <c r="C17" s="61"/>
      <c r="D17" s="82"/>
      <c r="E17" s="78"/>
      <c r="F17" s="86"/>
      <c r="G17" s="82"/>
      <c r="H17" s="78"/>
      <c r="I17" s="86"/>
      <c r="J17" s="82"/>
      <c r="K17" s="78"/>
      <c r="L17" s="83"/>
      <c r="M17" s="82"/>
      <c r="N17" s="78"/>
      <c r="O17" s="83"/>
    </row>
    <row r="18" spans="1:15" x14ac:dyDescent="0.25">
      <c r="A18" s="105"/>
      <c r="B18" s="88">
        <v>12</v>
      </c>
      <c r="C18" s="61"/>
      <c r="D18" s="82"/>
      <c r="E18" s="78"/>
      <c r="F18" s="86"/>
      <c r="G18" s="82"/>
      <c r="H18" s="78"/>
      <c r="I18" s="86"/>
      <c r="J18" s="82"/>
      <c r="K18" s="78"/>
      <c r="L18" s="83"/>
      <c r="M18" s="82"/>
      <c r="N18" s="78"/>
      <c r="O18" s="83"/>
    </row>
    <row r="19" spans="1:15" x14ac:dyDescent="0.25">
      <c r="A19" s="105"/>
      <c r="B19" s="88">
        <v>13</v>
      </c>
      <c r="C19" s="61"/>
      <c r="D19" s="82"/>
      <c r="E19" s="78"/>
      <c r="F19" s="86"/>
      <c r="G19" s="82"/>
      <c r="H19" s="78"/>
      <c r="I19" s="86"/>
      <c r="J19" s="82"/>
      <c r="K19" s="78"/>
      <c r="L19" s="83"/>
      <c r="M19" s="82"/>
      <c r="N19" s="78"/>
      <c r="O19" s="83"/>
    </row>
    <row r="20" spans="1:15" x14ac:dyDescent="0.25">
      <c r="A20" s="105"/>
      <c r="B20" s="88">
        <v>14</v>
      </c>
      <c r="C20" s="61"/>
      <c r="D20" s="82"/>
      <c r="E20" s="78"/>
      <c r="F20" s="86"/>
      <c r="G20" s="82"/>
      <c r="H20" s="78"/>
      <c r="I20" s="86"/>
      <c r="J20" s="82"/>
      <c r="K20" s="78"/>
      <c r="L20" s="83"/>
      <c r="M20" s="82"/>
      <c r="N20" s="78"/>
      <c r="O20" s="83"/>
    </row>
    <row r="21" spans="1:15" x14ac:dyDescent="0.25">
      <c r="A21" s="105"/>
      <c r="B21" s="88">
        <v>15</v>
      </c>
      <c r="C21" s="61"/>
      <c r="D21" s="82"/>
      <c r="E21" s="78"/>
      <c r="F21" s="86"/>
      <c r="G21" s="82"/>
      <c r="H21" s="78"/>
      <c r="I21" s="86"/>
      <c r="J21" s="82"/>
      <c r="K21" s="78"/>
      <c r="L21" s="83"/>
      <c r="M21" s="82"/>
      <c r="N21" s="78"/>
      <c r="O21" s="83"/>
    </row>
    <row r="22" spans="1:15" x14ac:dyDescent="0.25">
      <c r="A22" s="105"/>
      <c r="B22" s="88">
        <v>16</v>
      </c>
      <c r="C22" s="61"/>
      <c r="D22" s="82"/>
      <c r="E22" s="78"/>
      <c r="F22" s="86"/>
      <c r="G22" s="82"/>
      <c r="H22" s="78"/>
      <c r="I22" s="86"/>
      <c r="J22" s="82"/>
      <c r="K22" s="78"/>
      <c r="L22" s="83"/>
      <c r="M22" s="82"/>
      <c r="N22" s="78"/>
      <c r="O22" s="83"/>
    </row>
    <row r="23" spans="1:15" x14ac:dyDescent="0.25">
      <c r="A23" s="105"/>
      <c r="B23" s="88">
        <v>17</v>
      </c>
      <c r="C23" s="61"/>
      <c r="D23" s="82"/>
      <c r="E23" s="78"/>
      <c r="F23" s="86"/>
      <c r="G23" s="82"/>
      <c r="H23" s="78"/>
      <c r="I23" s="86"/>
      <c r="J23" s="82"/>
      <c r="K23" s="78"/>
      <c r="L23" s="83"/>
      <c r="M23" s="82"/>
      <c r="N23" s="78"/>
      <c r="O23" s="83"/>
    </row>
    <row r="24" spans="1:15" x14ac:dyDescent="0.25">
      <c r="A24" s="105"/>
      <c r="B24" s="88">
        <v>18</v>
      </c>
      <c r="C24" s="61"/>
      <c r="D24" s="82"/>
      <c r="E24" s="78"/>
      <c r="F24" s="86"/>
      <c r="G24" s="82"/>
      <c r="H24" s="78"/>
      <c r="I24" s="86"/>
      <c r="J24" s="82"/>
      <c r="K24" s="78"/>
      <c r="L24" s="83"/>
      <c r="M24" s="82"/>
      <c r="N24" s="78"/>
      <c r="O24" s="83"/>
    </row>
    <row r="25" spans="1:15" x14ac:dyDescent="0.25">
      <c r="A25" s="106" t="s">
        <v>3</v>
      </c>
      <c r="B25" s="88">
        <v>19</v>
      </c>
      <c r="C25" s="61"/>
      <c r="D25" s="82"/>
      <c r="E25" s="78"/>
      <c r="F25" s="86"/>
      <c r="G25" s="82"/>
      <c r="H25" s="78"/>
      <c r="I25" s="86"/>
      <c r="J25" s="82"/>
      <c r="K25" s="78"/>
      <c r="L25" s="83"/>
      <c r="M25" s="82"/>
      <c r="N25" s="78"/>
      <c r="O25" s="83"/>
    </row>
    <row r="26" spans="1:15" x14ac:dyDescent="0.25">
      <c r="A26" s="106"/>
      <c r="B26" s="88">
        <v>20</v>
      </c>
      <c r="C26" s="61"/>
      <c r="D26" s="82"/>
      <c r="E26" s="78"/>
      <c r="F26" s="86"/>
      <c r="G26" s="82"/>
      <c r="H26" s="78"/>
      <c r="I26" s="86"/>
      <c r="J26" s="82"/>
      <c r="K26" s="78"/>
      <c r="L26" s="83"/>
      <c r="M26" s="82"/>
      <c r="N26" s="78"/>
      <c r="O26" s="83"/>
    </row>
    <row r="27" spans="1:15" x14ac:dyDescent="0.25">
      <c r="A27" s="106"/>
      <c r="B27" s="88">
        <v>21</v>
      </c>
      <c r="C27" s="61"/>
      <c r="D27" s="82"/>
      <c r="E27" s="78"/>
      <c r="F27" s="86"/>
      <c r="G27" s="82"/>
      <c r="H27" s="78"/>
      <c r="I27" s="86"/>
      <c r="J27" s="82"/>
      <c r="K27" s="78"/>
      <c r="L27" s="83"/>
      <c r="M27" s="82"/>
      <c r="N27" s="78"/>
      <c r="O27" s="83"/>
    </row>
    <row r="28" spans="1:15" x14ac:dyDescent="0.25">
      <c r="A28" s="106"/>
      <c r="B28" s="88">
        <v>22</v>
      </c>
      <c r="C28" s="61"/>
      <c r="D28" s="82"/>
      <c r="E28" s="78"/>
      <c r="F28" s="86"/>
      <c r="G28" s="82"/>
      <c r="H28" s="78"/>
      <c r="I28" s="86"/>
      <c r="J28" s="82"/>
      <c r="K28" s="78"/>
      <c r="L28" s="83"/>
      <c r="M28" s="82"/>
      <c r="N28" s="78"/>
      <c r="O28" s="83"/>
    </row>
    <row r="29" spans="1:15" x14ac:dyDescent="0.25">
      <c r="A29" s="106"/>
      <c r="B29" s="88">
        <v>23</v>
      </c>
      <c r="C29" s="61"/>
      <c r="D29" s="82"/>
      <c r="E29" s="78"/>
      <c r="F29" s="86"/>
      <c r="G29" s="82"/>
      <c r="H29" s="78"/>
      <c r="I29" s="86"/>
      <c r="J29" s="82"/>
      <c r="K29" s="78"/>
      <c r="L29" s="83"/>
      <c r="M29" s="82"/>
      <c r="N29" s="78"/>
      <c r="O29" s="83"/>
    </row>
    <row r="30" spans="1:15" x14ac:dyDescent="0.25">
      <c r="A30" s="106"/>
      <c r="B30" s="88">
        <v>24</v>
      </c>
      <c r="C30" s="61"/>
      <c r="D30" s="82"/>
      <c r="E30" s="78"/>
      <c r="F30" s="86"/>
      <c r="G30" s="82"/>
      <c r="H30" s="78"/>
      <c r="I30" s="86"/>
      <c r="J30" s="82"/>
      <c r="K30" s="78"/>
      <c r="L30" s="83"/>
      <c r="M30" s="82"/>
      <c r="N30" s="78"/>
      <c r="O30" s="83"/>
    </row>
    <row r="31" spans="1:15" x14ac:dyDescent="0.25">
      <c r="A31" s="106"/>
      <c r="B31" s="88">
        <v>25</v>
      </c>
      <c r="C31" s="61"/>
      <c r="D31" s="82"/>
      <c r="E31" s="78"/>
      <c r="F31" s="86"/>
      <c r="G31" s="82"/>
      <c r="H31" s="78"/>
      <c r="I31" s="86"/>
      <c r="J31" s="82"/>
      <c r="K31" s="78"/>
      <c r="L31" s="83"/>
      <c r="M31" s="82"/>
      <c r="N31" s="78"/>
      <c r="O31" s="83"/>
    </row>
    <row r="32" spans="1:15" x14ac:dyDescent="0.25">
      <c r="A32" s="106"/>
      <c r="B32" s="88">
        <v>26</v>
      </c>
      <c r="C32" s="61"/>
      <c r="D32" s="82"/>
      <c r="E32" s="78"/>
      <c r="F32" s="86"/>
      <c r="G32" s="82"/>
      <c r="H32" s="78"/>
      <c r="I32" s="86"/>
      <c r="J32" s="82"/>
      <c r="K32" s="78"/>
      <c r="L32" s="83"/>
      <c r="M32" s="82"/>
      <c r="N32" s="78"/>
      <c r="O32" s="83"/>
    </row>
    <row r="33" spans="1:15" x14ac:dyDescent="0.25">
      <c r="A33" s="102" t="s">
        <v>35</v>
      </c>
      <c r="B33" s="88">
        <v>27</v>
      </c>
      <c r="C33" s="61"/>
      <c r="D33" s="82"/>
      <c r="E33" s="78"/>
      <c r="F33" s="86"/>
      <c r="G33" s="82"/>
      <c r="H33" s="78"/>
      <c r="I33" s="86"/>
      <c r="J33" s="82"/>
      <c r="K33" s="78"/>
      <c r="L33" s="83"/>
      <c r="M33" s="82"/>
      <c r="N33" s="78"/>
      <c r="O33" s="83"/>
    </row>
    <row r="34" spans="1:15" ht="18.75" thickBot="1" x14ac:dyDescent="0.3">
      <c r="A34" s="102"/>
      <c r="B34" s="88">
        <v>28</v>
      </c>
      <c r="C34" s="61"/>
      <c r="D34" s="82"/>
      <c r="E34" s="78"/>
      <c r="F34" s="87"/>
      <c r="G34" s="82"/>
      <c r="H34" s="78"/>
      <c r="I34" s="87"/>
      <c r="J34" s="82"/>
      <c r="K34" s="78"/>
      <c r="L34" s="84"/>
      <c r="M34" s="82"/>
      <c r="N34" s="78"/>
      <c r="O34" s="84"/>
    </row>
  </sheetData>
  <autoFilter ref="B6:L6" xr:uid="{3EDBFD40-41ED-40E7-87F2-9CCEC4AA8E3E}"/>
  <mergeCells count="10">
    <mergeCell ref="M5:O5"/>
    <mergeCell ref="G5:I5"/>
    <mergeCell ref="D5:F5"/>
    <mergeCell ref="J5:L5"/>
    <mergeCell ref="B5:B6"/>
    <mergeCell ref="A33:A34"/>
    <mergeCell ref="C5:C6"/>
    <mergeCell ref="A7:A15"/>
    <mergeCell ref="A16:A24"/>
    <mergeCell ref="A25:A32"/>
  </mergeCells>
  <dataValidations count="9">
    <dataValidation allowBlank="1" showInputMessage="1" showErrorMessage="1" promptTitle="Sugerencia" prompt="Ver los indicadores antes de responder, ser detallado en cuanto a cantidades y ser breve" sqref="D6 J6" xr:uid="{5F332663-E1DD-47E1-AA1D-C68B10C6C9E8}"/>
    <dataValidation allowBlank="1" showInputMessage="1" showErrorMessage="1" promptTitle="Nota" prompt="Todas las casillas deben ser completadas para generar el gráfico resumen" sqref="F6 L6" xr:uid="{7A7953CF-71C3-4D92-B757-D3A41988318E}"/>
    <dataValidation allowBlank="1" showInputMessage="1" showErrorMessage="1" promptTitle="Nota" prompt="Colocar la inversión únicamente para este período" sqref="E6 K6" xr:uid="{47D24E3C-1492-430B-8F46-E5949EEF4779}"/>
    <dataValidation allowBlank="1" showInputMessage="1" showErrorMessage="1" promptTitle="Indicadores" prompt="1._x000a_2. _x000a_N." sqref="C7:C34" xr:uid="{26AADBF9-68DD-4189-8FB5-98AF8AB98E23}"/>
    <dataValidation allowBlank="1" showInputMessage="1" showErrorMessage="1" promptTitle="Responsable" prompt="- _x000a_-" sqref="B7:B34" xr:uid="{00ECB529-877E-44ED-9B13-0E4BFFD09113}"/>
    <dataValidation allowBlank="1" showInputMessage="1" showErrorMessage="1" promptTitle="Considerar" prompt=". _x000a_._x000a_" sqref="D7 G7 J7 M7" xr:uid="{4F99B48A-F48B-48D3-99A3-ECD806ED0DBA}"/>
    <dataValidation allowBlank="1" showInputMessage="1" showErrorMessage="1" promptTitle="Considerar" prompt=". _x000a_. " sqref="E7 H7 K7 N7" xr:uid="{83C12714-FE3F-46C8-9A62-408EBB898391}"/>
    <dataValidation allowBlank="1" showInputMessage="1" showErrorMessage="1" promptTitle="Considerar" prompt="-_x000a_-" sqref="D8:D34 G8:G34 J8:J34 M8:M34" xr:uid="{7027C1F6-4577-4BD5-80F2-AB482FCAEE51}"/>
    <dataValidation allowBlank="1" showInputMessage="1" showErrorMessage="1" promptTitle="Considerar" prompt="1. _x000a_2._x000a_N" sqref="E8:E34 H8:H34 K8:K34 N8:N34" xr:uid="{814C1DD5-5F77-4C1C-AE6B-89CE53AFA00B}"/>
  </dataValidations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82D7006-1D0C-4B85-829A-81137422CAF2}">
          <x14:formula1>
            <xm:f>BD!$B$3:$B$5</xm:f>
          </x14:formula1>
          <xm:sqref>B4:C4</xm:sqref>
        </x14:dataValidation>
        <x14:dataValidation type="list" allowBlank="1" showInputMessage="1" showErrorMessage="1" xr:uid="{0ABAEB29-B7E2-44E6-B3BF-E00D11AA16C4}">
          <x14:formula1>
            <xm:f>BD!$A$3:$A$5</xm:f>
          </x14:formula1>
          <xm:sqref>O7:O34 F7:F34 L7:L34 I7:I34</xm:sqref>
        </x14:dataValidation>
        <x14:dataValidation type="list" allowBlank="1" showInputMessage="1" showErrorMessage="1" xr:uid="{E25CC4E0-3910-408A-8170-5D66C97867A4}">
          <x14:formula1>
            <xm:f>BD!$C$3:$C$5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6027337BD7D84786FDFCAD47D84EAD" ma:contentTypeVersion="18" ma:contentTypeDescription="Ein neues Dokument erstellen." ma:contentTypeScope="" ma:versionID="2316b3f88447b49deabbbb4a4af6584c">
  <xsd:schema xmlns:xsd="http://www.w3.org/2001/XMLSchema" xmlns:xs="http://www.w3.org/2001/XMLSchema" xmlns:p="http://schemas.microsoft.com/office/2006/metadata/properties" xmlns:ns2="a38c399c-8ff7-4174-a2b7-36aff2312e5b" xmlns:ns3="10852bae-b901-4705-bcd3-6348afc341aa" xmlns:ns4="484c8c59-755d-4516-b8d2-1621b38262b4" targetNamespace="http://schemas.microsoft.com/office/2006/metadata/properties" ma:root="true" ma:fieldsID="276134811bbe78d48492e08593a5c817" ns2:_="" ns3:_="" ns4:_="">
    <xsd:import namespace="a38c399c-8ff7-4174-a2b7-36aff2312e5b"/>
    <xsd:import namespace="10852bae-b901-4705-bcd3-6348afc341aa"/>
    <xsd:import namespace="484c8c59-755d-4516-b8d2-1621b38262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8c399c-8ff7-4174-a2b7-36aff2312e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852bae-b901-4705-bcd3-6348afc341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Flow_SignoffStatus" ma:index="25" nillable="true" ma:displayName="Status Unterschrift" ma:internalName="Status_x0020_Unterschrif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c8c59-755d-4516-b8d2-1621b38262b4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2e6af93e-bbbb-4736-8a2d-e37e23b96942}" ma:internalName="TaxCatchAll" ma:showField="CatchAllData" ma:web="a38c399c-8ff7-4174-a2b7-36aff2312e5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0852bae-b901-4705-bcd3-6348afc341aa">
      <Terms xmlns="http://schemas.microsoft.com/office/infopath/2007/PartnerControls"/>
    </lcf76f155ced4ddcb4097134ff3c332f>
    <TaxCatchAll xmlns="484c8c59-755d-4516-b8d2-1621b38262b4" xsi:nil="true"/>
    <_Flow_SignoffStatus xmlns="10852bae-b901-4705-bcd3-6348afc341aa" xsi:nil="true"/>
  </documentManagement>
</p:properties>
</file>

<file path=customXml/itemProps1.xml><?xml version="1.0" encoding="utf-8"?>
<ds:datastoreItem xmlns:ds="http://schemas.openxmlformats.org/officeDocument/2006/customXml" ds:itemID="{9B160EAE-CB7B-4B86-A735-386C7295D005}"/>
</file>

<file path=customXml/itemProps2.xml><?xml version="1.0" encoding="utf-8"?>
<ds:datastoreItem xmlns:ds="http://schemas.openxmlformats.org/officeDocument/2006/customXml" ds:itemID="{CC53303B-9F9B-4B9C-A4DA-C48E5C7F7913}"/>
</file>

<file path=customXml/itemProps3.xml><?xml version="1.0" encoding="utf-8"?>
<ds:datastoreItem xmlns:ds="http://schemas.openxmlformats.org/officeDocument/2006/customXml" ds:itemID="{D0DE0152-1455-4332-9E7E-9C2D9A23C44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Resumen</vt:lpstr>
      <vt:lpstr>BD</vt:lpstr>
      <vt:lpstr>Propuesta individual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Massiel de los Dioses</dc:creator>
  <cp:lastModifiedBy>De Los Dioses Fabian, Massiel GIZ DO</cp:lastModifiedBy>
  <cp:lastPrinted>2023-04-16T19:34:48Z</cp:lastPrinted>
  <dcterms:created xsi:type="dcterms:W3CDTF">2023-04-11T13:17:56Z</dcterms:created>
  <dcterms:modified xsi:type="dcterms:W3CDTF">2023-09-27T19:38:16Z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0x010100C86027337BD7D84786FDFCAD47D84EAD</vt:lpwstr>
  </property>
</Properties>
</file>